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OTAPO~1\AppData\Local\Temp\7zO4E64ADC8\"/>
    </mc:Choice>
  </mc:AlternateContent>
  <bookViews>
    <workbookView xWindow="0" yWindow="0" windowWidth="28800" windowHeight="12300" tabRatio="898" firstSheet="2" activeTab="2"/>
  </bookViews>
  <sheets>
    <sheet name="Требования" sheetId="1" state="hidden" r:id="rId1"/>
    <sheet name="Критерии оценки" sheetId="2" state="hidden" r:id="rId2"/>
    <sheet name="Критерии оценки " sheetId="10" r:id="rId3"/>
    <sheet name="Формулы" sheetId="12" state="hidden" r:id="rId4"/>
    <sheet name="Табл. №1 (вес критериев)" sheetId="3" r:id="rId5"/>
    <sheet name="Услуги ПХ" sheetId="5" r:id="rId6"/>
    <sheet name="Услуги НПХ" sheetId="11" r:id="rId7"/>
    <sheet name="Признаки РЕМОНТ" sheetId="8" r:id="rId8"/>
    <sheet name="Признаки Строительство" sheetId="9" r:id="rId9"/>
    <sheet name="Термины" sheetId="6" r:id="rId10"/>
  </sheets>
  <definedNames>
    <definedName name="_Toc4144935" localSheetId="0">Требования!$A$1</definedName>
    <definedName name="_xlnm.Print_Area" localSheetId="1">'Критерии оценки'!$A$2:$G$17</definedName>
    <definedName name="_xlnm.Print_Area" localSheetId="2">'Критерии оценки '!$A$2:$I$11</definedName>
    <definedName name="_xlnm.Print_Area" localSheetId="7">'Признаки РЕМОНТ'!$A$1:$E$24</definedName>
    <definedName name="_xlnm.Print_Area" localSheetId="4">'Табл. №1 (вес критериев)'!$A$1:$N$50</definedName>
    <definedName name="_xlnm.Print_Area" localSheetId="9">Термины!$A$1:$L$42</definedName>
    <definedName name="_xlnm.Print_Area" localSheetId="6">'Услуги НПХ'!$A$1:$B$35</definedName>
    <definedName name="_xlnm.Print_Area" localSheetId="5">'Услуги ПХ'!$A$1:$B$39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 i="10" l="1"/>
  <c r="F5" i="10" l="1"/>
  <c r="I5" i="10"/>
  <c r="F5" i="3" l="1"/>
  <c r="N32" i="3" l="1"/>
  <c r="N31" i="3"/>
  <c r="N30" i="3"/>
  <c r="N29" i="3"/>
  <c r="N28" i="3"/>
  <c r="N27" i="3"/>
  <c r="N26" i="3"/>
  <c r="N25" i="3"/>
  <c r="N24" i="3"/>
  <c r="N23" i="3"/>
  <c r="N22" i="3"/>
  <c r="N21" i="3"/>
  <c r="N20" i="3"/>
  <c r="N19" i="3"/>
  <c r="N18" i="3"/>
  <c r="N17" i="3"/>
  <c r="N16" i="3"/>
  <c r="N15" i="3"/>
  <c r="N14" i="3"/>
  <c r="N13" i="3"/>
  <c r="N12" i="3"/>
  <c r="N11" i="3"/>
  <c r="N10" i="3"/>
  <c r="N9" i="3"/>
  <c r="N8" i="3"/>
  <c r="N7" i="3"/>
  <c r="N6" i="3"/>
  <c r="K5" i="3" l="1"/>
  <c r="J32" i="3" l="1"/>
  <c r="I32" i="3"/>
  <c r="J31" i="3"/>
  <c r="I31" i="3"/>
  <c r="J30" i="3"/>
  <c r="I30" i="3"/>
  <c r="J29" i="3"/>
  <c r="I29" i="3"/>
  <c r="J27" i="3"/>
  <c r="I27" i="3"/>
  <c r="J26" i="3"/>
  <c r="I26" i="3"/>
  <c r="J25" i="3"/>
  <c r="I25" i="3"/>
  <c r="J24" i="3"/>
  <c r="I24" i="3"/>
  <c r="J23" i="3"/>
  <c r="I23" i="3"/>
  <c r="J22" i="3"/>
  <c r="I22" i="3"/>
  <c r="J21" i="3"/>
  <c r="I21" i="3"/>
  <c r="J20" i="3"/>
  <c r="I20" i="3"/>
  <c r="J19" i="3"/>
  <c r="I19" i="3"/>
  <c r="J18" i="3"/>
  <c r="I18" i="3"/>
  <c r="J17" i="3"/>
  <c r="I17" i="3"/>
  <c r="J16" i="3"/>
  <c r="I16" i="3"/>
  <c r="J15" i="3"/>
  <c r="I15" i="3"/>
  <c r="J14" i="3"/>
  <c r="I14" i="3"/>
  <c r="J13" i="3"/>
  <c r="I13" i="3"/>
  <c r="J12" i="3"/>
  <c r="I12" i="3"/>
  <c r="J11" i="3"/>
  <c r="I11" i="3"/>
  <c r="J10" i="3"/>
  <c r="I10" i="3"/>
  <c r="J9" i="3"/>
  <c r="I9" i="3"/>
  <c r="I8" i="3"/>
  <c r="I6" i="3"/>
  <c r="I7" i="3"/>
  <c r="J8" i="3"/>
  <c r="J7" i="3"/>
  <c r="J6" i="3"/>
  <c r="D37" i="3" l="1"/>
  <c r="E4" i="3" l="1"/>
  <c r="E18" i="2" l="1"/>
  <c r="N45" i="3" l="1"/>
  <c r="N43" i="3"/>
  <c r="D43" i="3"/>
  <c r="D45" i="3"/>
  <c r="N39" i="3" l="1"/>
  <c r="N37" i="3"/>
  <c r="D39" i="3"/>
  <c r="M5" i="3"/>
  <c r="L5" i="3"/>
  <c r="G5" i="3" l="1"/>
</calcChain>
</file>

<file path=xl/comments1.xml><?xml version="1.0" encoding="utf-8"?>
<comments xmlns="http://schemas.openxmlformats.org/spreadsheetml/2006/main">
  <authors>
    <author>admin</author>
  </authors>
  <commentList>
    <comment ref="D10" authorId="0" shapeId="0">
      <text>
        <r>
          <rPr>
            <b/>
            <sz val="9"/>
            <color indexed="81"/>
            <rFont val="Tahoma"/>
            <family val="2"/>
            <charset val="204"/>
          </rPr>
          <t>admin:</t>
        </r>
        <r>
          <rPr>
            <sz val="9"/>
            <color indexed="81"/>
            <rFont val="Tahoma"/>
            <family val="2"/>
            <charset val="204"/>
          </rPr>
          <t xml:space="preserve">
При отсутствии необходимости в применении критерия (в соответствии с таблицей №1) вес такого критерия  переносить в такие неценовые критерии как наличие кадров и (или)  МТР</t>
        </r>
      </text>
    </comment>
    <comment ref="D14" authorId="0" shapeId="0">
      <text>
        <r>
          <rPr>
            <b/>
            <sz val="9"/>
            <color indexed="81"/>
            <rFont val="Tahoma"/>
            <family val="2"/>
            <charset val="204"/>
          </rPr>
          <t>admin:</t>
        </r>
        <r>
          <rPr>
            <sz val="9"/>
            <color indexed="81"/>
            <rFont val="Tahoma"/>
            <family val="2"/>
            <charset val="204"/>
          </rPr>
          <t xml:space="preserve">
При отсутствии необходимости в применении критерия (в соответствии с таблицей №1) вес такого критерия  переносить в ценовые критерии</t>
        </r>
      </text>
    </comment>
    <comment ref="D16" authorId="0" shapeId="0">
      <text>
        <r>
          <rPr>
            <b/>
            <sz val="9"/>
            <color indexed="81"/>
            <rFont val="Tahoma"/>
            <family val="2"/>
            <charset val="204"/>
          </rPr>
          <t>admin:</t>
        </r>
        <r>
          <rPr>
            <sz val="9"/>
            <color indexed="81"/>
            <rFont val="Tahoma"/>
            <family val="2"/>
            <charset val="204"/>
          </rPr>
          <t xml:space="preserve">
При отсутствии необходимости в применении критерия (в соответствии с таблицей №1) вес такого критерия  переносить в ценовые критерии</t>
        </r>
      </text>
    </comment>
  </commentList>
</comments>
</file>

<file path=xl/comments2.xml><?xml version="1.0" encoding="utf-8"?>
<comments xmlns="http://schemas.openxmlformats.org/spreadsheetml/2006/main">
  <authors>
    <author>admin</author>
  </authors>
  <commentList>
    <comment ref="D8" authorId="0" shapeId="0">
      <text>
        <r>
          <rPr>
            <b/>
            <sz val="9"/>
            <color indexed="81"/>
            <rFont val="Tahoma"/>
            <family val="2"/>
            <charset val="204"/>
          </rPr>
          <t>admin:</t>
        </r>
        <r>
          <rPr>
            <sz val="9"/>
            <color indexed="81"/>
            <rFont val="Tahoma"/>
            <family val="2"/>
            <charset val="204"/>
          </rPr>
          <t xml:space="preserve">
При отсутствии необходимости в применении критерия (в соответствии с таблицей №1) вес такого критерия  переносить в такие неценовые критерии как наличие кадров и (или)  МТР</t>
        </r>
      </text>
    </comment>
  </commentList>
</comments>
</file>

<file path=xl/sharedStrings.xml><?xml version="1.0" encoding="utf-8"?>
<sst xmlns="http://schemas.openxmlformats.org/spreadsheetml/2006/main" count="496" uniqueCount="332">
  <si>
    <t>№</t>
  </si>
  <si>
    <t>Требование</t>
  </si>
  <si>
    <t>Способ подтверждения соответствия требованию</t>
  </si>
  <si>
    <t>Условия включения в документацию (в зависимости от предмета и НМЦД закупки)</t>
  </si>
  <si>
    <t>Правомочность подачи заявки на участие в закупке</t>
  </si>
  <si>
    <t>Всегда</t>
  </si>
  <si>
    <t>Соответствие участников закупки требованиям, устанавливаемым в соответствии с законодательством Российской Федерации к лицам, поставляющим продукцию, являющейся предметом закупки</t>
  </si>
  <si>
    <t>Декларация о соответствии требованию, надлежаще заверенная копия лицензии, если проводится закупка продукции, производство которой лицензируется</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</si>
  <si>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</si>
  <si>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Декларация о соответствии требованию</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</si>
  <si>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</si>
  <si>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участника закупки задолженности по начисленным налогам, сборам и иным обязательным платежам в бюджеты любого уровня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</si>
  <si>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 в реестре недобросовестных поставщиков, предусмотренном ст. 5 223-ФЗ и ст. 104 44-ФЗ</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</si>
  <si>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</si>
  <si>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</si>
  <si>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Всегда, если проводится закупка исключительных прав или прав использования интеллектуальной собственности</t>
  </si>
  <si>
    <t>Проектные работы</t>
  </si>
  <si>
    <t>Изыскательские работы</t>
  </si>
  <si>
    <t>Новое строительство</t>
  </si>
  <si>
    <t>Реконструкция</t>
  </si>
  <si>
    <t>Капитальный ремонт</t>
  </si>
  <si>
    <t>Текущий ремонт</t>
  </si>
  <si>
    <t>Текущий, средний и капитальный ремонт оборудования и установок</t>
  </si>
  <si>
    <t>Строительство объектов «под ключ»</t>
  </si>
  <si>
    <t>Наличие финансовых ресурсов</t>
  </si>
  <si>
    <t>Наличие производственных и материально-технических ресурсов</t>
  </si>
  <si>
    <t>Не применяется</t>
  </si>
  <si>
    <t>Применяется для закупок с НМЦД ≥ 4 млн рублей (без НДС), если поставщиком при исполнении договора будут использоваться материальные ресурсы</t>
  </si>
  <si>
    <t>Применяется для закупок с НМЦД ≥ 4 млн рублей (без НДС)</t>
  </si>
  <si>
    <t>Наличие кадровых ресурсов</t>
  </si>
  <si>
    <t>Применяется для закупок с НМЦД ≥ 4 млн рублей (без НДС);  для закупок с НМЦД &lt; 4 млн рублей (без НДС) — по  обоснованному решению заказчика</t>
  </si>
  <si>
    <t>Наличие опыта выполнения подобных работ</t>
  </si>
  <si>
    <t>Справка по форме к документации о закупке</t>
  </si>
  <si>
    <t>Услуги производственного характера</t>
  </si>
  <si>
    <t>Услуги непроизводственного характера</t>
  </si>
  <si>
    <t>Услуги прочие</t>
  </si>
  <si>
    <t>Применяется  по обоснованному решению заказчика</t>
  </si>
  <si>
    <t>Членство в СРО</t>
  </si>
  <si>
    <t>Выписка из реестра членов СРО</t>
  </si>
  <si>
    <t>Применяется</t>
  </si>
  <si>
    <t>Применяется для закупок с НМЦД ≥ 3 млн рублей (без НДС)</t>
  </si>
  <si>
    <t>Размер обязательств по договорам подряда с использованием конкурентных способов заключения договоров</t>
  </si>
  <si>
    <t>Применяется при конкурентных способах закупок</t>
  </si>
  <si>
    <t>Применяется  при конкурентных способах закупок с НМЦД ≥ 3 млн рублей (без НДС)</t>
  </si>
  <si>
    <t>Специальные разрешение на право осуществления юридическим лицом или индивидуальным предпринимателем конкретного вида деятельности</t>
  </si>
  <si>
    <t>Копия специального разрешения на право осуществления юридическим лицом или индивидуальным предпринимателем конкретного вида деятельности (лицензии)</t>
  </si>
  <si>
    <t>Применяется для лицензируемых видов деятельности</t>
  </si>
  <si>
    <t>Обязанность выполнить собственными силами не менее n% от общего объема выполняемых по договору работ (в денежном выражении от общей стоимости строительно-монтажных работ)</t>
  </si>
  <si>
    <t>Заявка на участие в закупке</t>
  </si>
  <si>
    <t>Применяется при допуске субподряда и необходимости ограничения объема субподряда</t>
  </si>
  <si>
    <t>Аттестация НАКС на технологию сварки в соответствии с требованиями РД 03-615-03</t>
  </si>
  <si>
    <t>Копия свидетельства об аттестации НАКС</t>
  </si>
  <si>
    <t>В случае производства сварочных работ на опасных производственных объектах</t>
  </si>
  <si>
    <t>Аттестация НАКС на сварочные материалы в соответствии с требованиями РД 03-613-03</t>
  </si>
  <si>
    <t>Аттестация НАКС на сварочное оборудование в соответствии с требованиями РД 03-614-03</t>
  </si>
  <si>
    <t>Аттестация НАКС на сварщиков и специалистов сварочного производства РД 03-495-02</t>
  </si>
  <si>
    <t>Копия удостоверении об аттестации НАКС</t>
  </si>
  <si>
    <t>Применятся, при наличии требования об обязательном членстве в СРО</t>
  </si>
  <si>
    <t>В случае производства сварочных работ</t>
  </si>
  <si>
    <t>Вид критерия</t>
  </si>
  <si>
    <t>Предмет оценки</t>
  </si>
  <si>
    <t>Порядок оценки рейтинга</t>
  </si>
  <si>
    <t>Ценовые</t>
  </si>
  <si>
    <t>Предложенная участником цена договора</t>
  </si>
  <si>
    <t>Kmin/Ki*Vk, где
Kmin — предложение с минимальной ценой 
Ki — предложение оцениваемое 
Vk — вес критерия</t>
  </si>
  <si>
    <t>Определяется по ценовому предложению участника</t>
  </si>
  <si>
    <t>Неценовые</t>
  </si>
  <si>
    <r>
      <t xml:space="preserve">Возраст компании </t>
    </r>
    <r>
      <rPr>
        <sz val="10"/>
        <color rgb="FFFF0000"/>
        <rFont val="Calibri"/>
        <family val="2"/>
        <charset val="204"/>
        <scheme val="minor"/>
      </rPr>
      <t/>
    </r>
  </si>
  <si>
    <t>До 2-х лет – 0 баллов</t>
  </si>
  <si>
    <t>Ki/Kmax*Vk, где
Kmax — предложение с максимальным показателем
Ki — предложение оцениваемое 
Vk — вес критерия</t>
  </si>
  <si>
    <t>От 2-х лет – 1 балл</t>
  </si>
  <si>
    <t xml:space="preserve">Отсутствие судебных  решений </t>
  </si>
  <si>
    <t>Наличие судебных решений – 0 баллов</t>
  </si>
  <si>
    <t>Отсутствие судебных решений – 1 балл</t>
  </si>
  <si>
    <t>Количество договоров</t>
  </si>
  <si>
    <t>Суммарная цена аналогичных договоров</t>
  </si>
  <si>
    <t>Отсутствие заключения – 0 баллов</t>
  </si>
  <si>
    <t>Наличие – рейтинг =  вес критерия (относительно вида закупаемой продукции)[1]) вар. №2</t>
  </si>
  <si>
    <t>Отсутствие  – 0 баллов</t>
  </si>
  <si>
    <t>Наличие  – рейтинг =  вес критерия (относительно вида закупаемой продукции)[1]) вар. №2</t>
  </si>
  <si>
    <t>Суммарный вес критериев</t>
  </si>
  <si>
    <t xml:space="preserve">Услуги непроизводственного (технического) характера </t>
  </si>
  <si>
    <t xml:space="preserve">1. </t>
  </si>
  <si>
    <t>С применением неценовых критериев: ресурсы (кадры, МТР)</t>
  </si>
  <si>
    <t>2.</t>
  </si>
  <si>
    <t>Без применениея неценовых критериев: ресурсы (кадры, МТР)</t>
  </si>
  <si>
    <t>№ пп</t>
  </si>
  <si>
    <t>Ремонт основного и вспомогательного оборудования электростанций по всей номенклатуре работ;</t>
  </si>
  <si>
    <t>Механическая очистка тепломеханического оборудования</t>
  </si>
  <si>
    <t xml:space="preserve">Ремонт тепловой изоляции; </t>
  </si>
  <si>
    <t>Антикоррозионная защита и покраска металлоконструкций ферм, колонн и оборудования основных цехов и топливных складов за ислючением работ перечисленных в колонке "Особотехнически сложные";</t>
  </si>
  <si>
    <t xml:space="preserve">Ремонт магистральных трубопроводов тепловых сетей с благоустройством территории, восстановление дорожных покрытий; </t>
  </si>
  <si>
    <t>Ремонт низковольтных электродвигателей;</t>
  </si>
  <si>
    <t>Работа  с применением ГПМ за ислючением такелажных работ перечисленных в колонке "Особотехнически сложные"</t>
  </si>
  <si>
    <t>Сварочные и огневые работы</t>
  </si>
  <si>
    <t>Устройство лесов и подмостей</t>
  </si>
  <si>
    <t xml:space="preserve">Ремонт всех видов кровель </t>
  </si>
  <si>
    <t>Ремонт фасадов с заменой остеклений с установкой приборов открывания (на высоте);</t>
  </si>
  <si>
    <t>Верхолазные работы</t>
  </si>
  <si>
    <t>Ремонт оборудования подведомственного Ростехнадзору</t>
  </si>
  <si>
    <t>Замена поверхностей нагрева паровых котлов, коллекторов, горелок, восстановление ошипования экранных труб;</t>
  </si>
  <si>
    <t>Ремонт барабанов котлов;</t>
  </si>
  <si>
    <t>Ремонт главных трубопроводов пара и питательной воды;</t>
  </si>
  <si>
    <t>Защита элементов оборудования от наноса методом наплавки, напыления и упрочнения.</t>
  </si>
  <si>
    <t>Капитальный и средний ремонты собственно турбин</t>
  </si>
  <si>
    <t>Ремонт и замена дефектных (изношенных) составных частей паровых турбин;</t>
  </si>
  <si>
    <t>Ремонт, наладка и испытание систем регулирования и защиты турбин;</t>
  </si>
  <si>
    <t>Исследование причин и устранение повышенной вибрации;</t>
  </si>
  <si>
    <t>Правка валов и дисков роторов</t>
  </si>
  <si>
    <t>Капитальный ремонт трансформаторов, автотрансформаторов и реакторов всех типов с частичной заменой обмоток и переизолировкой магнитопроводов, а также ВВ выключателей;</t>
  </si>
  <si>
    <t>Капитальный и средний ремонты турбогенераторов всех мощностей;</t>
  </si>
  <si>
    <t>Перемотка обмоток роторов и статоров турбогенераторов, возбудителей, и высоковольтных электродвигателей;</t>
  </si>
  <si>
    <t>Ремонтные работы средств ТАИ;</t>
  </si>
  <si>
    <t>Ремонт обмуровки, торкретирование.</t>
  </si>
  <si>
    <t>Ремонт антикоррозионной защиты специальных производственных помещений, каналов и приямков,  баков-аккумуляторов, оборудования и трубопроводов ХОВ, элементов систем ЗУУ котлоагрегатов, распредустройств;</t>
  </si>
  <si>
    <t>Ремонт подъездных (подстанционных) железнодорожных путей;</t>
  </si>
  <si>
    <t>Ремонт подземных коммуникаций на територии филиала;</t>
  </si>
  <si>
    <t>Ремонт железобетонных конструкций, каналов, в том числе гидротехнических сооружений с их усилением и инъектированием;</t>
  </si>
  <si>
    <t>Химическая очистка тепломеханического оборудования</t>
  </si>
  <si>
    <t>Ремонт крупногабаритного транспортабельного оборудования или его составных частей и деталей в заводских условиях на производственных базах исполнителя.</t>
  </si>
  <si>
    <t>Ремонт составных частей основного оборудования с использованием специальной оснастки (технологий) отсутствующих в ИЭ.</t>
  </si>
  <si>
    <t>Обследование и ремонт дымовых труб, газоходов и градирен</t>
  </si>
  <si>
    <t>Водолазные работы</t>
  </si>
  <si>
    <t xml:space="preserve">Аварийно-восстановительные роботы на оборудовании, зданиях, сооружениях (демонтаж поврежденного оборудования, не подлежащего восстановлению, установку нового оборудования взамен поврежденного, замену деформированных несущих колонн каркасов котлов и др.), </t>
  </si>
  <si>
    <t>Замену базовых частей оборудования (замена барабанов паровых котлов, цилиндров паровых турбин и пр.);</t>
  </si>
  <si>
    <t xml:space="preserve">Работы на опасном  производствнном объекте </t>
  </si>
  <si>
    <t>Работа на высоте</t>
  </si>
  <si>
    <t>Работа  с применением ГПМ</t>
  </si>
  <si>
    <t>Опыт</t>
  </si>
  <si>
    <t>Услуги производственного технического характера</t>
  </si>
  <si>
    <t>Технически и технологически  особосложные работы</t>
  </si>
  <si>
    <t>Капитальный ремонт зданий и сооружений</t>
  </si>
  <si>
    <t>Установление требований</t>
  </si>
  <si>
    <t>Работы на высоте более чем 100 метров;</t>
  </si>
  <si>
    <t>Пролеты более чем 100 метров;</t>
  </si>
  <si>
    <t>Наличие консолей более чем 20 метров;</t>
  </si>
  <si>
    <t>Заглубление подземной части (полностью или частично) ниже планировочной отметки земли более чем на 15 метров;</t>
  </si>
  <si>
    <t>Тепловые электростанции мощностью 150 мегаватт и выше;</t>
  </si>
  <si>
    <t>Гидротехнические сооружения первого и второго классов, устанавливаемые в соответствии с законодательством о безопасности гидротехнических сооружений;</t>
  </si>
  <si>
    <t>Объекты капитального строительства инфраструктуры железнодорожного транспорта общего пользования, являющиеся особо опасными, технически сложными объектами в соответствии с законодательством Российской Федерации о железнодорожном транспорте;</t>
  </si>
  <si>
    <t>Сооружения связи, являющиеся особо опасными, технически сложными в соответствии с законодательством Российской Федерации в области связи;</t>
  </si>
  <si>
    <t>Линии электропередачи и иные объекты электросетевого хозяйства напряжением 330 киловольт и более;</t>
  </si>
  <si>
    <t>Ремонт помещений</t>
  </si>
  <si>
    <t>Ремонт полов</t>
  </si>
  <si>
    <t>Ремонт освещения</t>
  </si>
  <si>
    <t>Работы по благоустройству территории</t>
  </si>
  <si>
    <t>Ремонт дорог</t>
  </si>
  <si>
    <t xml:space="preserve">Отсыпка грунтом пляжей, дамбы  золоотвала </t>
  </si>
  <si>
    <t>Услуги прочие (не входящие в вышеперечисленные ПХ (Т) и НП (Т).</t>
  </si>
  <si>
    <t>4*</t>
  </si>
  <si>
    <t>Вес критерия (относительно вида закупаемой продукции)</t>
  </si>
  <si>
    <t>Услуги любой сложности (при сумме НМЦД до 5000,00 тыс. руб. в т.ч. НДС)</t>
  </si>
  <si>
    <t>Услуги любой сложности (при сумме НМЦД свыше 5000,00 тыс. руб. в т.ч. НДС)</t>
  </si>
  <si>
    <t>Наменование</t>
  </si>
  <si>
    <t>РЕМОНТ</t>
  </si>
  <si>
    <t>Ценовые критерии</t>
  </si>
  <si>
    <t>Ресурсы*</t>
  </si>
  <si>
    <t>Наличие кадровых ресурсов*</t>
  </si>
  <si>
    <t>Наличие материально-технических ресурсов*</t>
  </si>
  <si>
    <t>7*</t>
  </si>
  <si>
    <t>8*</t>
  </si>
  <si>
    <r>
      <rPr>
        <sz val="10"/>
        <color rgb="FFFF0000"/>
        <rFont val="Calibri"/>
        <family val="2"/>
        <charset val="204"/>
        <scheme val="minor"/>
      </rPr>
      <t>Строительство</t>
    </r>
    <r>
      <rPr>
        <sz val="10"/>
        <color theme="1"/>
        <rFont val="Calibri"/>
        <family val="2"/>
        <charset val="204"/>
        <scheme val="minor"/>
      </rPr>
      <t xml:space="preserve"> - создание зданий, строений, сооружений (в том числе на месте сносимых объектов капитального строительства).</t>
    </r>
  </si>
  <si>
    <r>
      <rPr>
        <sz val="10"/>
        <color rgb="FFFF0000"/>
        <rFont val="Calibri"/>
        <family val="2"/>
        <charset val="204"/>
        <scheme val="minor"/>
      </rPr>
      <t>Текущий ремонт:</t>
    </r>
    <r>
      <rPr>
        <sz val="10"/>
        <color theme="1"/>
        <rFont val="Calibri"/>
        <family val="2"/>
        <charset val="204"/>
        <scheme val="minor"/>
      </rPr>
      <t xml:space="preserve">
Ремонт, выполняемый для обеспечения или восстановления работоспособности изделия и состоящий в замене и (или) восстановлении отдельных частей ( ГОСТ 18322-78).
Примечание - Для значительной части видов техники текущий ремонт рассматривается как минимальный по объему (малый) ремонт, включающий устранение обнаруженных дефектов изделия путем ремонта отказавших составных частей, замены отдельных (быстроизнашивающихся) деталей и необходимую его регулировку в целях восстановления работоспособности и обеспечения нормальной эксплуатации изделия до очередного планового ремонта</t>
    </r>
  </si>
  <si>
    <r>
      <rPr>
        <sz val="10"/>
        <color rgb="FFFF0000"/>
        <rFont val="Calibri"/>
        <family val="2"/>
        <charset val="204"/>
        <scheme val="minor"/>
      </rPr>
      <t>Средний ремонт:</t>
    </r>
    <r>
      <rPr>
        <sz val="10"/>
        <color theme="1"/>
        <rFont val="Calibri"/>
        <family val="2"/>
        <charset val="204"/>
        <scheme val="minor"/>
      </rPr>
      <t xml:space="preserve">
Ремонт, выполняемый для восстановления исправности и частичного восстановления ресурса изделия с заменой или восстановлением составных частей ограниченной номенклатуры и контролем технического состояния составных частей, выполняемым в ' объеме, установленном в нормативной документации.
Примечание - Значение частично восстанавливаемого ресурса устанавливается в нормативной документации ( ГОСТ 18322-78)</t>
    </r>
  </si>
  <si>
    <r>
      <rPr>
        <sz val="10"/>
        <color rgb="FFFF0000"/>
        <rFont val="Calibri"/>
        <family val="2"/>
        <charset val="204"/>
        <scheme val="minor"/>
      </rPr>
      <t>Капитальный ремонт:</t>
    </r>
    <r>
      <rPr>
        <sz val="10"/>
        <color theme="1"/>
        <rFont val="Calibri"/>
        <family val="2"/>
        <charset val="204"/>
        <scheme val="minor"/>
      </rPr>
      <t xml:space="preserve">
Ремонт, выполняемый для восстановления исправности и полного или близкого к полному восстановления ресурса изделия с заменой или восстановлением любых его частей, включая базовые.
Примечание - Значение близкого к полному ресурса устанавливается в нормативной документации ( ГОСТ 18322-78)</t>
    </r>
  </si>
  <si>
    <r>
      <rPr>
        <sz val="10"/>
        <color rgb="FFFF0000"/>
        <rFont val="Calibri"/>
        <family val="2"/>
        <charset val="204"/>
        <scheme val="minor"/>
      </rPr>
      <t>Текущий ремонт:</t>
    </r>
    <r>
      <rPr>
        <sz val="10"/>
        <color theme="1"/>
        <rFont val="Calibri"/>
        <family val="2"/>
        <charset val="204"/>
        <scheme val="minor"/>
      </rPr>
      <t xml:space="preserve">
Ремонт установки, выполняемый для поддержания ее установки технико-экономических характеристик в заданных пределах с заменой и (или) восстановлением отдельных быстроизнашивающихся составных частей и деталей.
Примечание - Текущий ремонт оборудования (изделия) - по ГОСТ 18322-78</t>
    </r>
  </si>
  <si>
    <r>
      <rPr>
        <sz val="10"/>
        <color rgb="FFFF0000"/>
        <rFont val="Calibri"/>
        <family val="2"/>
        <charset val="204"/>
        <scheme val="minor"/>
      </rPr>
      <t>Средний ремонт:</t>
    </r>
    <r>
      <rPr>
        <sz val="10"/>
        <color theme="1"/>
        <rFont val="Calibri"/>
        <family val="2"/>
        <charset val="204"/>
        <scheme val="minor"/>
      </rPr>
      <t xml:space="preserve">
Ремонт установки, выполняемый для восстановления ее установки технико-экономических характеристик до заданных значений с заменой и (или) восстановлением составных частей ограниченной номенклатуры.
Примечания:
1 Значения технико-экономических характеристик установки при среднем ремонте устанавливаются в нормативно-технической документации.
2 Средний ремонт оборудования (изделий) - по ГОСТ 18322-78</t>
    </r>
  </si>
  <si>
    <r>
      <rPr>
        <sz val="10"/>
        <color rgb="FFFF0000"/>
        <rFont val="Calibri"/>
        <family val="2"/>
        <charset val="204"/>
        <scheme val="minor"/>
      </rPr>
      <t>Капитальный ремонт:</t>
    </r>
    <r>
      <rPr>
        <sz val="10"/>
        <color theme="1"/>
        <rFont val="Calibri"/>
        <family val="2"/>
        <charset val="204"/>
        <scheme val="minor"/>
      </rPr>
      <t xml:space="preserve">
Ремонт установки, выполняемый для восстановления ее установки технико-экономических характеристик до значений, близких к проектным с заменой и (или) восстановлением любых составных частей.
Примечания:
1 Значения технико-экономических характеристик установки при капитальном ремонте устанавливаются   в нормативно-технической   документации.
2 Капитальный ремонт оборудования (изделий) - по ГОСТ 18322-78</t>
    </r>
  </si>
  <si>
    <r>
      <rPr>
        <sz val="10"/>
        <color rgb="FFFF0000"/>
        <rFont val="Calibri"/>
        <family val="2"/>
        <charset val="204"/>
        <scheme val="minor"/>
      </rPr>
      <t xml:space="preserve">Реконструкция объектов капитального строительства (за исключением линейных объектов) </t>
    </r>
    <r>
      <rPr>
        <sz val="10"/>
        <color theme="1"/>
        <rFont val="Calibri"/>
        <family val="2"/>
        <charset val="204"/>
        <scheme val="minor"/>
      </rPr>
      <t>- изменение параметров объекта капитального строительства, его частей (высоты, количества этажей, площади, объема), в том числе надстройка, перестройка, расширение объекта капитального строительства, а также замена и (или) восстановление несущих строительных конструкций объекта капитального строительства, за исключением замены отдельных элементов таких конструкций на аналогичные или иные улучшающие показатели таких конструкций элементы и (или) восстановления указанных элементов.</t>
    </r>
  </si>
  <si>
    <r>
      <rPr>
        <sz val="10"/>
        <color rgb="FFFF0000"/>
        <rFont val="Calibri"/>
        <family val="2"/>
        <charset val="204"/>
        <scheme val="minor"/>
      </rPr>
      <t xml:space="preserve">Реконструкция линейных объектов </t>
    </r>
    <r>
      <rPr>
        <sz val="10"/>
        <color theme="1"/>
        <rFont val="Calibri"/>
        <family val="2"/>
        <charset val="204"/>
        <scheme val="minor"/>
      </rPr>
      <t>- изменение параметров линейных объектов или их участков (частей), которое влечет за собой изменение класса, категории и (или) первоначально установленных показателей функционирования таких объектов (мощности, грузоподъемности и других) или при котором требуется изменение границ полос отвода и (или) охранных зон таких объектов.</t>
    </r>
  </si>
  <si>
    <r>
      <rPr>
        <sz val="10"/>
        <color rgb="FFFF0000"/>
        <rFont val="Calibri"/>
        <family val="2"/>
        <charset val="204"/>
        <scheme val="minor"/>
      </rPr>
      <t>Капитальный ремонт объектов капитального строительства (за исключением линейных объектов)</t>
    </r>
    <r>
      <rPr>
        <sz val="10"/>
        <color theme="1"/>
        <rFont val="Calibri"/>
        <family val="2"/>
        <charset val="204"/>
        <scheme val="minor"/>
      </rPr>
      <t xml:space="preserve"> - замена и (или) восстановление строительных конструкций объектов капитального строительства или элементов таких конструкций, за исключением несущих строительных конструкций, замена и (или) восстановление систем инженерно-технического обеспечения и сетей инженерно-технического обеспечения объектов капитального строительства или их элементов, а также замена отдельных элементов несущих строительных конструкций на аналогичные или иные улучшающие показатели таких конструкций элементы и (или) восстановление указанных элементов. (осуществляются за счет амортизационных отчислений на капитальный ремонт)</t>
    </r>
  </si>
  <si>
    <r>
      <rPr>
        <sz val="10"/>
        <color rgb="FFFF0000"/>
        <rFont val="Calibri"/>
        <family val="2"/>
        <charset val="204"/>
        <scheme val="minor"/>
      </rPr>
      <t xml:space="preserve">Капитальный ремонт линейных объектов </t>
    </r>
    <r>
      <rPr>
        <sz val="10"/>
        <color theme="1"/>
        <rFont val="Calibri"/>
        <family val="2"/>
        <charset val="204"/>
        <scheme val="minor"/>
      </rPr>
      <t>- изменение параметров линейных объектов или их участков (частей), которое не влечет за собой изменение класса, категории и (или) первоначально установленных показателей функционирования таких объектов и при котором не требуется изменение границ полос отвода и (или) охранных зон таких объектов.</t>
    </r>
  </si>
  <si>
    <r>
      <rPr>
        <sz val="10"/>
        <color rgb="FFFF0000"/>
        <rFont val="Calibri"/>
        <family val="2"/>
        <charset val="204"/>
        <scheme val="minor"/>
      </rPr>
      <t>Текущий ремонт производственных зданий и сооружений</t>
    </r>
    <r>
      <rPr>
        <sz val="10"/>
        <color theme="1"/>
        <rFont val="Calibri"/>
        <family val="2"/>
        <charset val="204"/>
        <scheme val="minor"/>
      </rPr>
      <t xml:space="preserve"> - работы по систематическому и своевременному предохранению частей зданий и сооружений и инженерного оборудования от преждевременного износа путем проведения профилактических мероприятий и устранения мелких повреждений и неисправностей. (осуществляются за счет эксплуатационных расходов предприятия или организации.)</t>
    </r>
  </si>
  <si>
    <r>
      <rPr>
        <sz val="10"/>
        <color rgb="FFFF0000"/>
        <rFont val="Calibri"/>
        <family val="2"/>
        <charset val="204"/>
        <scheme val="minor"/>
      </rPr>
      <t xml:space="preserve">ПРОЕКТНО-ИЗЫСКАТЕЛЬСКИЕ РАБОТЫ </t>
    </r>
    <r>
      <rPr>
        <sz val="10"/>
        <color theme="1"/>
        <rFont val="Calibri"/>
        <family val="2"/>
        <charset val="204"/>
        <scheme val="minor"/>
      </rPr>
      <t>- комплекс работ по проведению инженерных изысканий, разработке технико-экономических обоснований строительства, подготовке проектов, рабочей документации, составлению сметной документации для осуществления строительства (нового строительства, расширения, реконструкции, технического перевооружения) объектов, зданий, сооружений. Изыскательские работы представляют собой комплекс технических и экономических исследований района строительства.</t>
    </r>
  </si>
  <si>
    <r>
      <rPr>
        <sz val="10"/>
        <color rgb="FFFF0000"/>
        <rFont val="Calibri"/>
        <family val="2"/>
        <charset val="204"/>
        <scheme val="minor"/>
      </rPr>
      <t xml:space="preserve">Техническое перевооружение опасного производственного объекта </t>
    </r>
    <r>
      <rPr>
        <sz val="10"/>
        <color theme="1"/>
        <rFont val="Calibri"/>
        <family val="2"/>
        <charset val="204"/>
        <scheme val="minor"/>
      </rPr>
      <t>- приводящие к изменению технологического процесса на опасном производственном объекте внедрение новой технологии, автоматизация опасного производственного объекта или его отдельных частей, модернизация или замена применяемых на опасном производственном объекте технических устройств.</t>
    </r>
  </si>
  <si>
    <t>Определяется с даты государственной регистрации на дату размещения закупки c учетом правопреемства</t>
  </si>
  <si>
    <t>Cтроительство</t>
  </si>
  <si>
    <t>1. Копии бухгалтерского баланса, отчета о прибылях и убытках за последний отчетный период.
2. Для предприятий, состоящих на учете по упрощенной системе налогообложения — копия налоговой декларации по налогу, уплачиваемому в связи с применением упрощенной системы налогообложения.
3. Для нерезидентов Российской Федерации (иная форма отчетности — заверенная участником отчетность в соответствие со стандартами, применимыми для бухгалтерской отчетности в Российской Федерации (бухгалтерский баланс, отчет о прибылях и убытках, отчет о движении денежных средств).</t>
  </si>
  <si>
    <t>Справка о наличии МТР и (или) копии ПТС на имеющийся транспорт или договоры аренды, если техника арендована; копия свидетельств о праве собственности или договоры аренды на используемые помещения; паспорт (сертификат) оборудования; иные подобные документы</t>
  </si>
  <si>
    <t>Справка о наличии кадровых ресурсов и (или) копия отчета о среднесписочной численности (по состоянию на дату проведения закупки), с отметкой налогового органа о принятии, или копии договоров ГПХ</t>
  </si>
  <si>
    <t>4**</t>
  </si>
  <si>
    <t>Новое строительство (Признаки Строительство)</t>
  </si>
  <si>
    <t>Строительство объектов «под ключ» (Признаки Строительство)</t>
  </si>
  <si>
    <t>Проектные и изыскательские работы (Признаки Строительство)</t>
  </si>
  <si>
    <t>Текущий, средний и капитальный ремонт оборудования и установок  (Признаки Ремонт)</t>
  </si>
  <si>
    <t>Капитальный ремонт зданий и сооружений  (Признаки Ремонт)</t>
  </si>
  <si>
    <t>Текущий ремонт зданий и сооружений  (Признаки Ремонт)</t>
  </si>
  <si>
    <t>ПРИМЕР*:</t>
  </si>
  <si>
    <t>ПРИМЕР**:</t>
  </si>
  <si>
    <t>С применением неценового критерия: Прохождение техничсекого аудита</t>
  </si>
  <si>
    <t>Без применениея неценовых критериев: Прохождение техничсекого аудита</t>
  </si>
  <si>
    <r>
      <t xml:space="preserve">* при отсутствии необходимости применения неценовых критериев: ресурсы (кадры, МТР) вес (баллы) п. 4* переносить в ценовой критерий п. 1. (в соответствии с примером приведеным ниже). </t>
    </r>
    <r>
      <rPr>
        <i/>
        <u/>
        <sz val="10"/>
        <color rgb="FFFF0000"/>
        <rFont val="Calibri"/>
        <family val="2"/>
        <charset val="204"/>
      </rPr>
      <t>Применение неценовых критериев: ресурсы (кадры, МТР) должно быть обосновано.</t>
    </r>
  </si>
  <si>
    <r>
      <t xml:space="preserve">** при отсутствии прохождения технического аудита участинов, баллы по критерию "Прохождение техничсекого аудита" переносить в не ценовые критерии "наличие кадровых ресурсов" и "наличие материально-технических ресурсов". </t>
    </r>
    <r>
      <rPr>
        <i/>
        <u/>
        <sz val="10"/>
        <color rgb="FFFF0000"/>
        <rFont val="Calibri"/>
        <family val="2"/>
        <charset val="204"/>
      </rPr>
      <t>Отсутствие необходимости применения критерия "Прохождение технического аудита" должно быть обосновано.</t>
    </r>
  </si>
  <si>
    <t>Оценка заявок участников</t>
  </si>
  <si>
    <t>Обязательные критерии по-умолчанию: цена, кол-во договоров, прохождение тех аудита (если это предусмотрено).</t>
  </si>
  <si>
    <t>Включение высвобождаемых (в случае отсутствия необходимости применения неценовых критериев, в конкретном случае) баллов, допустимо исключительно ценовому критерию.</t>
  </si>
  <si>
    <t>1. Копия выписки или оригинал выписки из ЕГРЮЛ (ЕГРИП), полученной в электронной форме (https://egrul.nalog.ru/index.html) или бумажной форме (непосредственно в ФНС) — не ранее месяца до дня размещения извещения о проведении закупки.
2. Копии доверенности и документов, удостоверяющих личность лица, подписывающего заявку на участие в закупке от имени участника закупки, если это лицо действует по доверенности.
3. Копии доверенности и документов, удостоверяющих личность лица, подписывающего договор по результатам закупки от имени участника закупки, если это лицо действует по доверенности.
4. Копия решения или оригинал решения об одобрении или о совершении крупной сделки,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для участника закупки поставка товаров, выполнение работ, оказание услуг, являющихся предметом закупки, является крупной сделкой.
5. При участии в составе консорциума — копия соглашения между участниками консорциума (об участии нескольких лиц на стороне одного участника закупки (в составе консорциума).</t>
  </si>
  <si>
    <t>При отсутствии задолженности — документ  по форме КНД 1120101.
При наличии задолженности — документ по форме КНД 1120101 и документ по форме КНД 1160080.</t>
  </si>
  <si>
    <t xml:space="preserve">Услуги поручения и ответхранения </t>
  </si>
  <si>
    <t xml:space="preserve">Услуги по хранению бензина, сливу и хранению мазута </t>
  </si>
  <si>
    <t xml:space="preserve">Услуги для управления по работе с дебиторской задолженностью </t>
  </si>
  <si>
    <t xml:space="preserve">Услуги по охране объектов </t>
  </si>
  <si>
    <t xml:space="preserve">Услуги инкассации </t>
  </si>
  <si>
    <t xml:space="preserve">Услуги пожарной охраны </t>
  </si>
  <si>
    <t xml:space="preserve">Услуги аудита РСБУ </t>
  </si>
  <si>
    <t xml:space="preserve">Водоснабжение зданий и производственных помещений </t>
  </si>
  <si>
    <t xml:space="preserve">Канализация зданий и производственных помещений, очистка бытовых стоков, обслуживание сетей </t>
  </si>
  <si>
    <t xml:space="preserve">Дератизация, дезинфекция </t>
  </si>
  <si>
    <t xml:space="preserve">Услуги по вывозу и складированию ТБО </t>
  </si>
  <si>
    <t xml:space="preserve">Оплата услуг, выполненных сторонним организациями по перевозке грузов </t>
  </si>
  <si>
    <t xml:space="preserve">Канцелярские и почтово-телеграфные расходы </t>
  </si>
  <si>
    <t xml:space="preserve">Содержание столовых </t>
  </si>
  <si>
    <t xml:space="preserve">Услуги по перевозке людей </t>
  </si>
  <si>
    <t xml:space="preserve">Прочие услуги транспортного характера </t>
  </si>
  <si>
    <t xml:space="preserve">Услуги по нормированию ТЭП </t>
  </si>
  <si>
    <t xml:space="preserve">Услуги по транспортировке тепловой энергии </t>
  </si>
  <si>
    <t xml:space="preserve">Прочие расходы по охране труда (в части содержания медпунктов) </t>
  </si>
  <si>
    <t xml:space="preserve">Услуги аудита МСФО </t>
  </si>
  <si>
    <t xml:space="preserve">Услуги по электронному обеспечению отправки деклараций </t>
  </si>
  <si>
    <t xml:space="preserve">Юридические и нотариальные услуги </t>
  </si>
  <si>
    <t xml:space="preserve">Услуги, связанные с оплатой населением потреблённой энергии </t>
  </si>
  <si>
    <t xml:space="preserve">Услуги для группы по связям с общественностью и внутрикорпоративной политике </t>
  </si>
  <si>
    <t xml:space="preserve">Услуги для управления по стратегии </t>
  </si>
  <si>
    <t xml:space="preserve">Услуги по стандартизации управления </t>
  </si>
  <si>
    <t xml:space="preserve">Услуги по информационному обеспечению, обслуживанию множительной техники </t>
  </si>
  <si>
    <t xml:space="preserve">Услуги по текущему содержанию ж/д путей </t>
  </si>
  <si>
    <t xml:space="preserve">Услуги каналов связи и узлов связи </t>
  </si>
  <si>
    <t xml:space="preserve">Услуги по медосмотрам </t>
  </si>
  <si>
    <t>Перечень услуг непроизводственного характер</t>
  </si>
  <si>
    <t xml:space="preserve">Прочие услуги сторонних организаций (кроме услуг по ремонту, ОКСу) </t>
  </si>
  <si>
    <t>Услуги по клинингу, уборке территории, стирки спецодежды</t>
  </si>
  <si>
    <t xml:space="preserve">Предмет закупки </t>
  </si>
  <si>
    <t>Указать предмет закупки</t>
  </si>
  <si>
    <t>Определяется по декларативной части заявок участников и подтверждающих документов (удостоверений, паспортов т/с и т.д.)</t>
  </si>
  <si>
    <t>Прохождение технического аудита (наличие заключения о прохождении технического аудита)</t>
  </si>
  <si>
    <t>Прохождение технического аудита</t>
  </si>
  <si>
    <t>Максимальный вес критерия</t>
  </si>
  <si>
    <r>
      <t xml:space="preserve">Наличие заключения – </t>
    </r>
    <r>
      <rPr>
        <sz val="12"/>
        <color rgb="FF00B050"/>
        <rFont val="Calibri"/>
        <family val="2"/>
        <charset val="204"/>
        <scheme val="minor"/>
      </rPr>
      <t>5</t>
    </r>
    <r>
      <rPr>
        <sz val="12"/>
        <rFont val="Calibri"/>
        <family val="2"/>
        <charset val="204"/>
        <scheme val="minor"/>
      </rPr>
      <t xml:space="preserve"> балл</t>
    </r>
  </si>
  <si>
    <t xml:space="preserve">Приложение №1 к заявке на организацию закупки </t>
  </si>
  <si>
    <t>Количество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</si>
  <si>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Суммарная цена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</si>
  <si>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 xml:space="preserve">Отсутствие судебных решений, вступивших в силу, или претензий, принятых участником закупки, и признающих участника закупки не исполнившим или ненадлежаще исполнившим обязательства по договору в суммарном денежном выражении (анализируемый период равен рассматриваемому периоду завершенных аналогичных договоров, указанному в закупочной документации) </t>
  </si>
  <si>
    <r>
      <t>1.</t>
    </r>
    <r>
      <rPr>
        <sz val="10"/>
        <rFont val="Calibri"/>
        <family val="2"/>
        <charset val="204"/>
        <scheme val="minor"/>
      </rPr>
      <t xml:space="preserve"> Требования, предъявляемые в рамках любых закупок</t>
    </r>
  </si>
  <si>
    <r>
      <t>2.</t>
    </r>
    <r>
      <rPr>
        <sz val="10"/>
        <rFont val="Calibri"/>
        <family val="2"/>
        <charset val="204"/>
        <scheme val="minor"/>
      </rPr>
      <t xml:space="preserve"> Общие требования, предъявляемые в зависимости от закупаемой продукции</t>
    </r>
  </si>
  <si>
    <r>
      <t xml:space="preserve">Справка о наличии МТР и (или) копии ПТС на имеющийся транспорт или договоры аренды, если техника арендована; копия свидетельств о праве собственности или договоры аренды на используемые помещения; паспорт (сертификат) оборудования; </t>
    </r>
    <r>
      <rPr>
        <i/>
        <sz val="10"/>
        <rFont val="Calibri"/>
        <family val="2"/>
        <charset val="204"/>
        <scheme val="minor"/>
      </rPr>
      <t>иные подобные документы</t>
    </r>
  </si>
  <si>
    <r>
      <t>3.</t>
    </r>
    <r>
      <rPr>
        <sz val="10"/>
        <rFont val="Calibri"/>
        <family val="2"/>
        <charset val="204"/>
        <scheme val="minor"/>
      </rPr>
      <t xml:space="preserve"> Специальные требования, предъявляемые в зависимости от закупаемой продукции</t>
    </r>
  </si>
  <si>
    <t>Сложность</t>
  </si>
  <si>
    <t xml:space="preserve">Направление </t>
  </si>
  <si>
    <t>Деятельность</t>
  </si>
  <si>
    <t>Предельный (начальный) показатель</t>
  </si>
  <si>
    <t>Предпочтительный показатель</t>
  </si>
  <si>
    <t>Наличие судебных решений –  0 баллов</t>
  </si>
  <si>
    <t>0 (Нет)</t>
  </si>
  <si>
    <t xml:space="preserve">Rk = Wk * ((Lk - Ok) / (Lk - Tk)), где
Rk— рейтинг заявки относительно критерия,
Wk— вес критерия,
Lk— предельное оцениваемое предложение (состояние),
Ok— оцениваемое предложение (состояние) участника,
Tk— предпочитаемое оцениваемое предложение (состояние) </t>
  </si>
  <si>
    <r>
      <t xml:space="preserve">Количество договоров
</t>
    </r>
    <r>
      <rPr>
        <b/>
        <sz val="10"/>
        <color rgb="FFFF0000"/>
        <rFont val="Calibri"/>
        <family val="2"/>
        <charset val="204"/>
      </rPr>
      <t>(70-75% от веса опыт)</t>
    </r>
  </si>
  <si>
    <r>
      <t xml:space="preserve">Суммарная цена аналогичных договоров
</t>
    </r>
    <r>
      <rPr>
        <b/>
        <sz val="10"/>
        <color rgb="FFFF0000"/>
        <rFont val="Calibri"/>
        <family val="2"/>
        <charset val="204"/>
      </rPr>
      <t>(30-25% от веса опыт)</t>
    </r>
  </si>
  <si>
    <t>Технически и технологически  простые и сложные работы</t>
  </si>
  <si>
    <t>Реконструкция и техническое перевооружение  (Признаки Строительство)</t>
  </si>
  <si>
    <t>Перечень услуг производственного характер</t>
  </si>
  <si>
    <t>Вибродиагностика и виброналадка</t>
  </si>
  <si>
    <t>Ремонт автотракторной техники</t>
  </si>
  <si>
    <t>Водолазные обследования</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</si>
  <si>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</si>
  <si>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</si>
  <si>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дымовых труб</t>
  </si>
  <si>
    <t>Обследование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</si>
  <si>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</si>
  <si>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</si>
  <si>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</si>
  <si>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</si>
  <si>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</si>
  <si>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тепловых, инженерных и канализационных сетей</t>
  </si>
  <si>
    <t>Обследование электрических сетей</t>
  </si>
  <si>
    <t>Обслуживание автотракторной техники</t>
  </si>
  <si>
    <t>Обслуживание вентиляционных систем</t>
  </si>
  <si>
    <t>Обслуживание ж.д. транспорта</t>
  </si>
  <si>
    <t>Обслуживание и отсыпка золоотвала</t>
  </si>
  <si>
    <t>Обслуживание лифтов</t>
  </si>
  <si>
    <t xml:space="preserve">Обслуживание подъездных ж.д.путей </t>
  </si>
  <si>
    <t>Обслуживание систем КИПиА и АСУТП</t>
  </si>
  <si>
    <t>Обслуживанию офисной техники</t>
  </si>
  <si>
    <t>Организация вывоза ЗШО</t>
  </si>
  <si>
    <t>Организация перевозки грузов</t>
  </si>
  <si>
    <t xml:space="preserve">Техническое обслуживание приборов учета тепловой энергии </t>
  </si>
  <si>
    <t>Другие услуги, в том числе:</t>
  </si>
  <si>
    <t>- услуги гослаборатории по поверке приборов;</t>
  </si>
  <si>
    <t>- зарядка и испытание огнетушителей, прочие услуги в области пожарной безопасности;</t>
  </si>
  <si>
    <t>- услуги по нормированию ТЭП;</t>
  </si>
  <si>
    <t>- составление деклараций безопасности и их экспертиза;</t>
  </si>
  <si>
    <t>- услуги метеоцентров;</t>
  </si>
  <si>
    <t>- Обеспечение действия лицензии СМС на экспертизу промышленной безопасности, прочие услуги для службы СМС;</t>
  </si>
  <si>
    <t>-  услуги экологического характера;</t>
  </si>
  <si>
    <t>- прочие услуги для ПТС;</t>
  </si>
  <si>
    <t>- услуги госсанэпиднадзора по анализам (вода, стоки);</t>
  </si>
  <si>
    <t>-прочие услуги технического характера.</t>
  </si>
  <si>
    <t>-технико-экономическоое обоснование (Предпроектные работы) ТЭО</t>
  </si>
  <si>
    <t>- обследование режимной сети наблюдений за подземными водами в районе размещения золоотвала</t>
  </si>
  <si>
    <t>Услуги по организации питания</t>
  </si>
  <si>
    <t>Технически и технологически простые и сложные работы</t>
  </si>
  <si>
    <t>Не имеющие перечисленных призанков особосложных и уникальных работ</t>
  </si>
  <si>
    <t>Ремонт тепловозов</t>
  </si>
  <si>
    <t>Работы по модернизации и замене  систем безопасного электроснабжения, вентиляции и кондиционирования, лифтов.</t>
  </si>
  <si>
    <t>Реконструкция и техническое перевооружение</t>
  </si>
  <si>
    <r>
      <rPr>
        <sz val="10"/>
        <color rgb="FFFF0000"/>
        <rFont val="Calibri"/>
        <family val="2"/>
        <charset val="204"/>
        <scheme val="minor"/>
      </rPr>
      <t>Техническое перевооружение </t>
    </r>
    <r>
      <rPr>
        <sz val="10"/>
        <rFont val="Calibri"/>
        <family val="2"/>
        <charset val="204"/>
        <scheme val="minor"/>
      </rPr>
      <t>– это комплекс мероприятий по повышению технико-экономических показателей основных средств или их отдельных частей. Техническое перевооружение проводится путем модернизации и замены морально устаревшего и физически изношенного оборудования новым, более производительным</t>
    </r>
  </si>
  <si>
    <t>Количество рассматриваемых договоров умноженное на НМЦД</t>
  </si>
  <si>
    <t>Для технологически сложных и уникальных работ, вес критериев должен предварительно согласован с Эн+ Sizov Artem (ArtemSS@enplus.ru)</t>
  </si>
  <si>
    <t>Технически и технологически уникальные работы</t>
  </si>
  <si>
    <t>Технически и технологически уникальные работы</t>
  </si>
  <si>
    <t>Технически и технологически  простые и  сложные работы</t>
  </si>
  <si>
    <t>Cудебные  решения</t>
  </si>
  <si>
    <t>0 (Имеются)</t>
  </si>
  <si>
    <t>1 (Отсутствуют)</t>
  </si>
  <si>
    <t xml:space="preserve">Rk = Wk * ((Lk - Ok) / (Lk - Tk)), где
Rk— рейтинг заявки относительно критерия,
Wk— вес критерия,
Lk— предельное оцениваемое предложение (состояние) (НМЦД),
Ok— оцениваемое предложение (состояние) участника,
Tk— предпочитаемое оцениваемое предложение (предложение участника с минимальной ценой ) </t>
  </si>
  <si>
    <t xml:space="preserve">Rk = Wk * ((Lk - Ok) / (Lk - Tk)), где
Rk— рейтинг заявки относительно критерия,
Wk— вес критерия,
Lk— предельное оцениваемое предложение (состояние) (0),
Ok— оцениваемое предложение (состояние) участника,
Tk— предпочитаемое оцениваемое предложение (состояние) </t>
  </si>
  <si>
    <t>Информация о вступивших в силу судебных решениях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</si>
  <si>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Строителсьтво объектов «под ключ»</t>
  </si>
  <si>
    <t>включает следующие подрядные работы:
• подготовка технико-экономического обоснования объекта;
• разработка проектного задания, технического и рабочего проектов;
• поставка строительных материалов;
• сооружение промышленных и административных зданий, объектов инфраструктуры;
• поставка производственного оборудования, инструмента, запчастей;
• монтаж, наладка и пуск оборудования в эксплуатацию;
• обучение персонала;
• передача заказчику объекта «под ключ», т. е. в полной эксплуатационной готовности.</t>
  </si>
  <si>
    <t>Текущий ремонт производственных зданий и сооружений</t>
  </si>
  <si>
    <t>ПРОЕКТНО-ИЗЫСКАТЕЛЬСКИЕ РАБОТЫ</t>
  </si>
  <si>
    <r>
      <rPr>
        <sz val="10"/>
        <color rgb="FFFF0000"/>
        <rFont val="Calibri"/>
        <family val="2"/>
        <charset val="204"/>
        <scheme val="minor"/>
      </rPr>
      <t xml:space="preserve">Инженерные изыскания </t>
    </r>
    <r>
      <rPr>
        <sz val="10"/>
        <color theme="1"/>
        <rFont val="Calibri"/>
        <family val="2"/>
        <charset val="204"/>
        <scheme val="minor"/>
      </rPr>
      <t>- изучение природных условий и факторов техногенного воздействия в целях рационального и безопасного использования территорий и земельных участков в их пределах, подготовки данных по обоснованию материалов, необходимых для территориального планирования, планировки территории и архитектурно-строительного проектирования;</t>
    </r>
  </si>
  <si>
    <t>Наличие заключения – 10 баллов</t>
  </si>
  <si>
    <t>10 (Да)</t>
  </si>
  <si>
    <t>Ремонт систем безопасного электроснабжения, вентиляции и кондиционирования лифтов.</t>
  </si>
  <si>
    <t>Текущий, средний и капитальный ремонт оборудования</t>
  </si>
  <si>
    <t>Текущий, средний и капитальный ремонт установок</t>
  </si>
  <si>
    <t xml:space="preserve">включают следующие виды:
• инженерно-геологические изыскания;
• инженерно-геодезические изыскания;
• инженерно-экологические изыскания;
• инженерно-геофизические изыскания;
• гидрометеорологические изыскания;
• археологические изыскания;
• геологические исследования грунта;
• геотехнические исследования;
• обследования состояния грунтов оснований зданий и сооружений; поиск и разведка подземных • вод для целей водоснабжения;
• локальный мониторинг компонентов окружающей среды;
• разведка грунтовых строительных материалов; локальные обследования загрязнения грунтов и грунтовых вод.
Кроме того, в случаях, предусмотренных законодательством Российской Федерации, профильными организациями, имеющими необходимое оборудование и специалистов, на субподрядных условиях могут выполняться следующие работы:
• поиск, обследование существующих памятников культурного наследия, археологические исследования;
• поиск, обнаружение и определение мест воинских захоронений;
• поиск, обследование территории на наличие взрывоопасных предметов в местах боевых действий и на территориях бывших воинских формирований.
</t>
  </si>
  <si>
    <t>Rk = Wk * ((Lk - Ok) / (Lk - Tk)), где
Rk— рейтинг заявки относительно критерия,
Wk— вес критерия,
Lk— предельное оцениваемое предложение (состояние) (НМЦД),
Ok— оцениваемое предложение (состояние) участника,
Tk— предпочитаемое оцениваемое предложение (предложение участника с минимальной ценой ) 
Для расчета рейтинга (скоринга) заявки относительно всех критериев оценки после раунда 1 — S1=∑Rk, где
S1 — суммарный рейтинг (скоринг) заявки относительно всех критериев оценки,
∑Rk  — сумма всех рейтингов относительно каждого критерия оценки.
Раунд 2.
R2с = Wс*(Cmin/Oc ),
R2с —рейтинг заявки относительно ценового критерия в рамках 2 раунда оценки,
Wс — вес ценового критерия,
Cmin — минимальное ценовое предложение среди заявок, отвечающих требованиям 2 раунда оценки,
Oc — оцениваемое предложение (состояние) участника.
Для расчета суммарного рейтинга (скоринга) заявки относительно всех критериев оценки и относительно оценки в рамках 2 раунда оценки (если проводился) — S2=S1+R2с, где
S2 — суммарный рейтинг (скоринг) заявки относительно всех критериев оценки и относительно оценки в рамках 2 раунда оценки</t>
  </si>
  <si>
    <t xml:space="preserve">Определяется по ценовому предложению участника.
2 раунд оценки применяется в рамках закупки после оценки по первой формуле, если один из участников закупки предложил скидку больше 50% НМЦД — в отношении заявок участников, отвечающих следующим требованиям:
1. Заявка участника занимает первое место относительно ценового критерия,
2. Заявка участника занимает второе место относительно ценового критерия,
3. Заявка участника имеет наиболее высокий рейтинг.
Заявки участников, не отвечающие вышеуказанным критериям, оцениваются во 2 раунде оценки нулем баллов (R2с = 0 для таких заявок).
</t>
  </si>
  <si>
    <t>Минимальное предложение</t>
  </si>
  <si>
    <t>Предложенный участником понижающий коэффициент договора</t>
  </si>
  <si>
    <t>Приложение №2 к документации о закупке</t>
  </si>
  <si>
    <t xml:space="preserve">Выполнение технико-экономического обоснования по объекту «Разработка вариантов развития систем теплоснабжения г. Тайшет на период с 2023 г. до 2033г.»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</si>
</sst>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quot;₽&quot;"/>
    <numFmt numFmtId="165" formatCode="0.0"/>
    <numFmt numFmtId="166" formatCode="#,##0.00\ _₽"/>
  </numFmts>
  <fonts count="44" x14ac:knownFonts="1">
    <font>
      <sz val="11"/>
      <color theme="1"/>
      <name val="Calibri"/>
      <family val="2"/>
      <charset val="204"/>
      <scheme val="minor"/>
    </font>
    <font>
      <b/>
      <sz val="11"/>
      <color theme="1"/>
      <name val="Calibri"/>
      <family val="2"/>
      <charset val="204"/>
      <scheme val="minor"/>
    </font>
    <font>
      <sz val="10"/>
      <color theme="1"/>
      <name val="Calibri"/>
      <family val="2"/>
      <charset val="204"/>
      <scheme val="minor"/>
    </font>
    <font>
      <sz val="10"/>
      <color rgb="FFFF0000"/>
      <name val="Calibri"/>
      <family val="2"/>
      <charset val="204"/>
      <scheme val="minor"/>
    </font>
    <font>
      <sz val="10"/>
      <color theme="0" tint="-0.249977111117893"/>
      <name val="Calibri"/>
      <family val="2"/>
      <charset val="204"/>
      <scheme val="minor"/>
    </font>
    <font>
      <sz val="10"/>
      <color theme="0" tint="-4.9989318521683403E-2"/>
      <name val="Calibri"/>
      <family val="2"/>
      <charset val="204"/>
      <scheme val="minor"/>
    </font>
    <font>
      <i/>
      <sz val="10"/>
      <color theme="1"/>
      <name val="Calibri"/>
      <family val="2"/>
      <charset val="204"/>
      <scheme val="minor"/>
    </font>
    <font>
      <b/>
      <sz val="10"/>
      <color theme="1"/>
      <name val="Calibri"/>
      <family val="2"/>
      <charset val="204"/>
      <scheme val="minor"/>
    </font>
    <font>
      <u/>
      <sz val="11"/>
      <color theme="10"/>
      <name val="Calibri"/>
      <family val="2"/>
      <charset val="204"/>
      <scheme val="minor"/>
    </font>
    <font>
      <sz val="10"/>
      <name val="Calibri"/>
      <family val="2"/>
      <charset val="204"/>
      <scheme val="minor"/>
    </font>
    <font>
      <sz val="9"/>
      <color indexed="81"/>
      <name val="Tahoma"/>
      <family val="2"/>
      <charset val="204"/>
    </font>
    <font>
      <b/>
      <sz val="9"/>
      <color indexed="81"/>
      <name val="Tahoma"/>
      <family val="2"/>
      <charset val="204"/>
    </font>
    <font>
      <b/>
      <sz val="12"/>
      <color theme="1"/>
      <name val="Calibri"/>
      <family val="2"/>
      <charset val="204"/>
      <scheme val="minor"/>
    </font>
    <font>
      <b/>
      <sz val="10"/>
      <name val="Calibri"/>
      <family val="2"/>
      <charset val="204"/>
    </font>
    <font>
      <b/>
      <sz val="10"/>
      <color theme="1"/>
      <name val="Calibri"/>
      <family val="2"/>
      <charset val="204"/>
    </font>
    <font>
      <sz val="10"/>
      <color theme="1"/>
      <name val="Calibri"/>
      <family val="2"/>
      <charset val="204"/>
    </font>
    <font>
      <b/>
      <sz val="10"/>
      <color rgb="FF000000"/>
      <name val="Calibri"/>
      <family val="2"/>
      <charset val="204"/>
    </font>
    <font>
      <sz val="10"/>
      <color rgb="FF000000"/>
      <name val="Calibri"/>
      <family val="2"/>
      <charset val="204"/>
    </font>
    <font>
      <i/>
      <u/>
      <sz val="10"/>
      <color rgb="FFFF0000"/>
      <name val="Calibri"/>
      <family val="2"/>
      <charset val="204"/>
    </font>
    <font>
      <i/>
      <sz val="10"/>
      <color theme="1"/>
      <name val="Calibri"/>
      <family val="2"/>
      <charset val="204"/>
    </font>
    <font>
      <sz val="11"/>
      <color theme="1"/>
      <name val="Times New Roman"/>
      <family val="1"/>
      <charset val="204"/>
    </font>
    <font>
      <i/>
      <sz val="9"/>
      <color rgb="FFFF0000"/>
      <name val="Calibri"/>
      <family val="2"/>
      <charset val="204"/>
      <scheme val="minor"/>
    </font>
    <font>
      <sz val="11"/>
      <color theme="1"/>
      <name val="Calibri"/>
      <family val="2"/>
      <charset val="204"/>
      <scheme val="minor"/>
    </font>
    <font>
      <sz val="12"/>
      <color theme="1"/>
      <name val="Calibri"/>
      <family val="2"/>
      <charset val="204"/>
      <scheme val="minor"/>
    </font>
    <font>
      <b/>
      <i/>
      <sz val="12"/>
      <name val="Calibri"/>
      <family val="2"/>
      <charset val="204"/>
      <scheme val="minor"/>
    </font>
    <font>
      <i/>
      <sz val="12"/>
      <color theme="1"/>
      <name val="Calibri"/>
      <family val="2"/>
      <charset val="204"/>
      <scheme val="minor"/>
    </font>
    <font>
      <sz val="12"/>
      <name val="Calibri"/>
      <family val="2"/>
      <charset val="204"/>
      <scheme val="minor"/>
    </font>
    <font>
      <i/>
      <sz val="12"/>
      <name val="Calibri"/>
      <family val="2"/>
      <charset val="204"/>
      <scheme val="minor"/>
    </font>
    <font>
      <sz val="12"/>
      <color rgb="FF00B050"/>
      <name val="Calibri"/>
      <family val="2"/>
      <charset val="204"/>
      <scheme val="minor"/>
    </font>
    <font>
      <b/>
      <sz val="16"/>
      <name val="Calibri"/>
      <family val="2"/>
      <charset val="204"/>
      <scheme val="minor"/>
    </font>
    <font>
      <b/>
      <sz val="14"/>
      <color theme="5" tint="-0.249977111117893"/>
      <name val="Calibri"/>
      <family val="2"/>
      <charset val="204"/>
      <scheme val="minor"/>
    </font>
    <font>
      <b/>
      <sz val="14"/>
      <color theme="10"/>
      <name val="Calibri"/>
      <family val="2"/>
      <charset val="204"/>
      <scheme val="minor"/>
    </font>
    <font>
      <sz val="22"/>
      <color theme="1"/>
      <name val="Calibri"/>
      <family val="2"/>
      <charset val="204"/>
      <scheme val="minor"/>
    </font>
    <font>
      <b/>
      <i/>
      <sz val="14"/>
      <color theme="1"/>
      <name val="Calibri"/>
      <family val="2"/>
      <charset val="204"/>
      <scheme val="minor"/>
    </font>
    <font>
      <b/>
      <i/>
      <sz val="14"/>
      <name val="Calibri"/>
      <family val="2"/>
      <charset val="204"/>
      <scheme val="minor"/>
    </font>
    <font>
      <sz val="16"/>
      <color theme="1"/>
      <name val="Calibri"/>
      <family val="2"/>
      <charset val="204"/>
      <scheme val="minor"/>
    </font>
    <font>
      <b/>
      <i/>
      <sz val="16"/>
      <name val="Calibri"/>
      <family val="2"/>
      <charset val="204"/>
      <scheme val="minor"/>
    </font>
    <font>
      <b/>
      <sz val="14"/>
      <name val="Calibri"/>
      <family val="2"/>
      <charset val="204"/>
      <scheme val="minor"/>
    </font>
    <font>
      <b/>
      <sz val="10"/>
      <name val="Calibri"/>
      <family val="2"/>
      <charset val="204"/>
      <scheme val="minor"/>
    </font>
    <font>
      <i/>
      <sz val="10"/>
      <name val="Calibri"/>
      <family val="2"/>
      <charset val="204"/>
      <scheme val="minor"/>
    </font>
    <font>
      <b/>
      <sz val="10"/>
      <color rgb="FFFF0000"/>
      <name val="Calibri"/>
      <family val="2"/>
      <charset val="204"/>
    </font>
    <font>
      <i/>
      <sz val="10"/>
      <color rgb="FF0070C0"/>
      <name val="Calibri"/>
      <family val="2"/>
      <charset val="204"/>
    </font>
    <font>
      <i/>
      <sz val="10"/>
      <color rgb="FF0070C0"/>
      <name val="Calibri"/>
      <family val="2"/>
      <charset val="204"/>
      <scheme val="minor"/>
    </font>
    <font>
      <b/>
      <sz val="14"/>
      <color theme="1"/>
      <name val="Calibri"/>
      <family val="2"/>
      <charset val="204"/>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rgb="FF00FF00"/>
        <bgColor indexed="64"/>
      </patternFill>
    </fill>
    <fill>
      <patternFill patternType="solid">
        <fgColor rgb="FFFF9999"/>
        <bgColor indexed="64"/>
      </patternFill>
    </fill>
    <fill>
      <patternFill patternType="solid">
        <fgColor rgb="FFCCECFF"/>
        <bgColor indexed="64"/>
      </patternFill>
    </fill>
  </fills>
  <borders count="6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2">
    <xf numFmtId="0" fontId="0" fillId="0" borderId="0"/>
    <xf numFmtId="0" fontId="8" fillId="0" borderId="0" applyNumberFormat="0" applyFill="0" applyBorder="0" applyAlignment="0" applyProtection="0"/>
  </cellStyleXfs>
  <cellXfs count="294">
    <xf numFmtId="0" fontId="0" fillId="0" borderId="0" xfId="0"/>
    <xf numFmtId="0" fontId="2" fillId="0" borderId="0" xfId="0" applyFont="1" applyBorder="1" applyAlignment="1">
      <alignment horizontal="center" wrapText="1"/>
    </xf>
    <xf numFmtId="0" fontId="2" fillId="0" borderId="0" xfId="0" applyFont="1" applyBorder="1" applyAlignment="1">
      <alignment horizontal="left" wrapText="1"/>
    </xf>
    <xf numFmtId="0" fontId="4" fillId="0" borderId="0" xfId="0" applyFont="1" applyBorder="1" applyAlignment="1">
      <alignment horizontal="left" wrapText="1"/>
    </xf>
    <xf numFmtId="0" fontId="5" fillId="0" borderId="0" xfId="0" applyFont="1" applyBorder="1" applyAlignment="1">
      <alignment horizontal="left" wrapText="1"/>
    </xf>
    <xf numFmtId="0" fontId="2" fillId="0" borderId="0" xfId="0" applyFont="1" applyBorder="1" applyAlignment="1">
      <alignment wrapText="1"/>
    </xf>
    <xf numFmtId="0" fontId="6" fillId="0" borderId="0" xfId="0" applyFont="1" applyBorder="1" applyAlignment="1">
      <alignment horizontal="left" wrapText="1"/>
    </xf>
    <xf numFmtId="0" fontId="0" fillId="0" borderId="0" xfId="0" applyAlignment="1">
      <alignment vertical="top"/>
    </xf>
    <xf numFmtId="0" fontId="0" fillId="0" borderId="0" xfId="0" applyAlignment="1">
      <alignment horizontal="center" vertical="center"/>
    </xf>
    <xf numFmtId="0" fontId="0" fillId="0" borderId="0" xfId="0" applyBorder="1"/>
    <xf numFmtId="0" fontId="7" fillId="0" borderId="0" xfId="0" applyFont="1" applyFill="1" applyBorder="1" applyAlignment="1">
      <alignment vertical="center" wrapText="1"/>
    </xf>
    <xf numFmtId="0" fontId="2" fillId="0" borderId="0" xfId="0" applyFont="1" applyAlignment="1">
      <alignment vertical="top"/>
    </xf>
    <xf numFmtId="0" fontId="2" fillId="0" borderId="0" xfId="0" applyFont="1" applyAlignment="1">
      <alignment horizontal="center" vertical="top"/>
    </xf>
    <xf numFmtId="0" fontId="7" fillId="2" borderId="8" xfId="0" applyNumberFormat="1" applyFont="1" applyFill="1" applyBorder="1" applyAlignment="1">
      <alignment horizontal="center" vertical="center" wrapText="1"/>
    </xf>
    <xf numFmtId="0" fontId="1" fillId="0" borderId="0" xfId="0" applyNumberFormat="1" applyFont="1" applyAlignment="1">
      <alignment horizontal="center" vertical="center" wrapText="1"/>
    </xf>
    <xf numFmtId="0" fontId="2" fillId="0" borderId="0" xfId="0" applyFont="1" applyAlignment="1">
      <alignment vertical="center"/>
    </xf>
    <xf numFmtId="0" fontId="1" fillId="2" borderId="8" xfId="0" applyNumberFormat="1" applyFont="1" applyFill="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vertical="center"/>
    </xf>
    <xf numFmtId="0" fontId="0" fillId="0" borderId="8" xfId="0" applyNumberFormat="1" applyFont="1" applyBorder="1" applyAlignment="1">
      <alignment horizontal="center" vertical="center" wrapText="1"/>
    </xf>
    <xf numFmtId="0" fontId="0" fillId="0" borderId="0" xfId="0" applyFont="1"/>
    <xf numFmtId="0" fontId="15" fillId="0" borderId="0" xfId="0" applyFont="1"/>
    <xf numFmtId="0" fontId="15" fillId="0" borderId="0" xfId="0" applyFont="1" applyAlignment="1">
      <alignment horizontal="center" vertical="center"/>
    </xf>
    <xf numFmtId="0" fontId="14" fillId="0" borderId="17" xfId="0" applyFont="1" applyBorder="1" applyAlignment="1">
      <alignment vertical="center" wrapText="1"/>
    </xf>
    <xf numFmtId="0" fontId="15" fillId="2" borderId="18"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8" xfId="0" applyFont="1" applyBorder="1" applyAlignment="1">
      <alignment horizontal="center" vertical="center" wrapText="1"/>
    </xf>
    <xf numFmtId="0" fontId="15" fillId="0" borderId="0" xfId="0" applyFont="1" applyAlignment="1">
      <alignment vertical="center" wrapText="1"/>
    </xf>
    <xf numFmtId="0" fontId="17" fillId="0" borderId="6" xfId="0" applyFont="1" applyBorder="1" applyAlignment="1">
      <alignment horizontal="center" vertical="center" wrapText="1"/>
    </xf>
    <xf numFmtId="0" fontId="17" fillId="0" borderId="23" xfId="0" applyFont="1" applyBorder="1" applyAlignment="1">
      <alignment horizontal="center" vertical="center" wrapText="1"/>
    </xf>
    <xf numFmtId="0" fontId="15" fillId="0" borderId="0" xfId="0" applyFont="1" applyAlignment="1">
      <alignment vertical="center"/>
    </xf>
    <xf numFmtId="0" fontId="15" fillId="2" borderId="7" xfId="0" applyFont="1" applyFill="1" applyBorder="1" applyAlignment="1">
      <alignment horizontal="center" vertical="center" wrapText="1"/>
    </xf>
    <xf numFmtId="0" fontId="15" fillId="0" borderId="23" xfId="0" applyFont="1" applyBorder="1" applyAlignment="1">
      <alignment horizontal="center" vertical="center" wrapText="1"/>
    </xf>
    <xf numFmtId="0" fontId="15" fillId="0" borderId="6" xfId="0" applyFont="1" applyBorder="1" applyAlignment="1">
      <alignment horizontal="center" vertical="center" wrapText="1"/>
    </xf>
    <xf numFmtId="0" fontId="15" fillId="2" borderId="40" xfId="0" applyFont="1" applyFill="1" applyBorder="1" applyAlignment="1">
      <alignment horizontal="center" vertical="center" wrapText="1"/>
    </xf>
    <xf numFmtId="0" fontId="15" fillId="0" borderId="2" xfId="0" applyFont="1" applyFill="1" applyBorder="1" applyAlignment="1">
      <alignment horizontal="center" vertical="center"/>
    </xf>
    <xf numFmtId="0" fontId="17" fillId="2" borderId="18" xfId="0" applyFont="1" applyFill="1" applyBorder="1" applyAlignment="1">
      <alignment horizontal="center" vertical="center" wrapText="1"/>
    </xf>
    <xf numFmtId="0" fontId="17" fillId="2" borderId="40" xfId="0" applyFont="1" applyFill="1" applyBorder="1" applyAlignment="1">
      <alignment horizontal="center" vertical="center" wrapText="1"/>
    </xf>
    <xf numFmtId="0" fontId="15" fillId="0" borderId="2" xfId="0" applyFont="1" applyBorder="1" applyAlignment="1">
      <alignment horizontal="center" vertical="center"/>
    </xf>
    <xf numFmtId="0" fontId="14" fillId="0" borderId="0" xfId="0" applyFont="1" applyBorder="1" applyAlignment="1">
      <alignment vertical="center" wrapText="1"/>
    </xf>
    <xf numFmtId="0" fontId="15" fillId="2" borderId="0" xfId="0" applyFont="1" applyFill="1" applyBorder="1" applyAlignment="1">
      <alignment horizontal="center" vertical="center" wrapText="1"/>
    </xf>
    <xf numFmtId="0" fontId="17" fillId="0" borderId="0" xfId="0" applyFont="1" applyBorder="1" applyAlignment="1">
      <alignment horizontal="center" vertical="center" wrapText="1"/>
    </xf>
    <xf numFmtId="0" fontId="17" fillId="2"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5" fillId="0" borderId="0" xfId="0" applyFont="1" applyBorder="1" applyAlignment="1">
      <alignment horizontal="center" vertical="center"/>
    </xf>
    <xf numFmtId="0" fontId="20" fillId="0" borderId="8" xfId="0" applyFont="1" applyBorder="1" applyAlignment="1">
      <alignment vertical="center" wrapText="1"/>
    </xf>
    <xf numFmtId="0" fontId="21" fillId="0" borderId="19" xfId="0" applyFont="1" applyBorder="1" applyAlignment="1">
      <alignment horizontal="left" vertical="center" wrapText="1"/>
    </xf>
    <xf numFmtId="0" fontId="2" fillId="3" borderId="0" xfId="0" applyFont="1" applyFill="1" applyBorder="1" applyAlignment="1">
      <alignment horizontal="left" wrapText="1"/>
    </xf>
    <xf numFmtId="0" fontId="2" fillId="0" borderId="0" xfId="0" applyFont="1" applyBorder="1" applyAlignment="1">
      <alignment horizontal="center" vertical="center" wrapText="1"/>
    </xf>
    <xf numFmtId="0" fontId="6" fillId="3" borderId="0" xfId="0" applyFont="1" applyFill="1" applyBorder="1" applyAlignment="1">
      <alignment horizontal="left" vertical="center" wrapText="1"/>
    </xf>
    <xf numFmtId="0" fontId="26" fillId="0" borderId="8" xfId="0" applyFont="1" applyBorder="1" applyAlignment="1">
      <alignment horizontal="left" vertical="center" wrapText="1"/>
    </xf>
    <xf numFmtId="0" fontId="26" fillId="0" borderId="8" xfId="0" applyFont="1" applyFill="1" applyBorder="1" applyAlignment="1">
      <alignment horizontal="center" vertical="center" wrapText="1"/>
    </xf>
    <xf numFmtId="0" fontId="23" fillId="0" borderId="23" xfId="0" applyFont="1" applyBorder="1" applyAlignment="1">
      <alignment horizontal="left" vertical="center" wrapText="1"/>
    </xf>
    <xf numFmtId="0" fontId="25" fillId="0" borderId="18" xfId="0" applyFont="1" applyBorder="1" applyAlignment="1">
      <alignment horizontal="left" vertical="center" wrapText="1"/>
    </xf>
    <xf numFmtId="0" fontId="26" fillId="0" borderId="12" xfId="0" applyFont="1" applyFill="1" applyBorder="1" applyAlignment="1">
      <alignment horizontal="left" vertical="center" wrapText="1"/>
    </xf>
    <xf numFmtId="0" fontId="26" fillId="0" borderId="13" xfId="0" applyFont="1" applyBorder="1" applyAlignment="1">
      <alignment horizontal="left" vertical="center" wrapText="1"/>
    </xf>
    <xf numFmtId="0" fontId="27" fillId="0" borderId="30" xfId="0" applyFont="1" applyBorder="1" applyAlignment="1">
      <alignment horizontal="left" vertical="center" wrapText="1"/>
    </xf>
    <xf numFmtId="0" fontId="26" fillId="0" borderId="27" xfId="0" applyFont="1" applyFill="1" applyBorder="1" applyAlignment="1">
      <alignment horizontal="left" vertical="center" wrapText="1"/>
    </xf>
    <xf numFmtId="0" fontId="26" fillId="0" borderId="28" xfId="0" applyFont="1" applyBorder="1" applyAlignment="1">
      <alignment horizontal="left" vertical="center" wrapText="1"/>
    </xf>
    <xf numFmtId="0" fontId="27" fillId="0" borderId="34" xfId="0" applyFont="1" applyBorder="1" applyAlignment="1">
      <alignment horizontal="left" vertical="center" wrapText="1"/>
    </xf>
    <xf numFmtId="0" fontId="26" fillId="0" borderId="12" xfId="0" applyFont="1" applyFill="1" applyBorder="1" applyAlignment="1">
      <alignment horizontal="left" vertical="center" wrapText="1"/>
    </xf>
    <xf numFmtId="0" fontId="12" fillId="0" borderId="38" xfId="0" applyFont="1" applyFill="1" applyBorder="1" applyAlignment="1">
      <alignment horizontal="center" vertical="center" wrapText="1"/>
    </xf>
    <xf numFmtId="0" fontId="23" fillId="0" borderId="5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30" fillId="0" borderId="53" xfId="1" applyFont="1" applyBorder="1" applyAlignment="1">
      <alignment horizontal="center" vertical="center" wrapText="1"/>
    </xf>
    <xf numFmtId="0" fontId="32" fillId="0" borderId="0" xfId="0" applyFont="1" applyBorder="1" applyAlignment="1">
      <alignment horizontal="center" vertical="center" wrapText="1"/>
    </xf>
    <xf numFmtId="0" fontId="33" fillId="0" borderId="23" xfId="0" applyFont="1" applyBorder="1" applyAlignment="1" applyProtection="1">
      <alignment horizontal="center" vertical="center" wrapText="1"/>
      <protection locked="0"/>
    </xf>
    <xf numFmtId="0" fontId="9" fillId="0" borderId="0" xfId="0" applyFont="1"/>
    <xf numFmtId="0" fontId="38" fillId="0" borderId="8" xfId="0" applyFont="1" applyBorder="1" applyAlignment="1">
      <alignment horizontal="left" vertical="center" wrapText="1"/>
    </xf>
    <xf numFmtId="0" fontId="9" fillId="0" borderId="8" xfId="0" applyFont="1" applyBorder="1" applyAlignment="1">
      <alignment horizontal="left" vertical="center" wrapText="1"/>
    </xf>
    <xf numFmtId="0" fontId="38" fillId="0" borderId="8" xfId="0" applyFont="1" applyBorder="1" applyAlignment="1">
      <alignment horizontal="center" vertical="center" wrapText="1"/>
    </xf>
    <xf numFmtId="0" fontId="7" fillId="0" borderId="0" xfId="0" applyFont="1" applyAlignment="1">
      <alignment horizontal="center" vertical="center"/>
    </xf>
    <xf numFmtId="0" fontId="27" fillId="0" borderId="30" xfId="0" applyFont="1" applyBorder="1" applyAlignment="1">
      <alignment horizontal="left" vertical="center" wrapText="1"/>
    </xf>
    <xf numFmtId="0" fontId="27" fillId="0" borderId="34" xfId="0" applyFont="1" applyBorder="1" applyAlignment="1">
      <alignment horizontal="left" vertical="center" wrapText="1"/>
    </xf>
    <xf numFmtId="0" fontId="26" fillId="0" borderId="8" xfId="0" applyFont="1" applyFill="1" applyBorder="1" applyAlignment="1">
      <alignment horizontal="center" vertical="center" wrapText="1"/>
    </xf>
    <xf numFmtId="0" fontId="26" fillId="0" borderId="12" xfId="0" applyFont="1" applyFill="1" applyBorder="1" applyAlignment="1">
      <alignment horizontal="left" vertical="center" wrapText="1"/>
    </xf>
    <xf numFmtId="0" fontId="26" fillId="0" borderId="27" xfId="0" applyFont="1" applyFill="1" applyBorder="1" applyAlignment="1">
      <alignment horizontal="left" vertical="center" wrapText="1"/>
    </xf>
    <xf numFmtId="0" fontId="12" fillId="2" borderId="23" xfId="0" applyFont="1" applyFill="1" applyBorder="1" applyAlignment="1">
      <alignment horizontal="center" vertical="center" wrapText="1"/>
    </xf>
    <xf numFmtId="0" fontId="2" fillId="0" borderId="0" xfId="0" applyFont="1" applyBorder="1" applyAlignment="1">
      <alignment horizontal="center" vertical="center" wrapText="1"/>
    </xf>
    <xf numFmtId="0" fontId="12" fillId="2" borderId="56" xfId="0" applyFont="1" applyFill="1" applyBorder="1" applyAlignment="1">
      <alignment horizontal="center" vertical="center" wrapText="1"/>
    </xf>
    <xf numFmtId="0" fontId="26" fillId="0" borderId="14" xfId="0" applyFont="1" applyBorder="1" applyAlignment="1">
      <alignment horizontal="center" vertical="center" wrapText="1"/>
    </xf>
    <xf numFmtId="0" fontId="26" fillId="0" borderId="29" xfId="0" applyFont="1" applyBorder="1" applyAlignment="1">
      <alignment horizontal="center" vertical="center" wrapText="1"/>
    </xf>
    <xf numFmtId="0" fontId="23" fillId="0" borderId="56" xfId="0" applyFont="1" applyBorder="1" applyAlignment="1">
      <alignment horizontal="center" vertical="center" wrapText="1"/>
    </xf>
    <xf numFmtId="0" fontId="2" fillId="0" borderId="8" xfId="0" applyFont="1" applyBorder="1" applyAlignment="1">
      <alignment horizontal="left" vertical="top" wrapText="1"/>
    </xf>
    <xf numFmtId="0" fontId="0" fillId="0" borderId="8" xfId="0" applyBorder="1" applyAlignment="1">
      <alignment horizontal="center" vertical="center"/>
    </xf>
    <xf numFmtId="0" fontId="26" fillId="0" borderId="14" xfId="0" applyFont="1" applyBorder="1" applyAlignment="1" applyProtection="1">
      <alignment horizontal="center" vertical="center" wrapText="1"/>
      <protection locked="0"/>
    </xf>
    <xf numFmtId="0" fontId="14" fillId="3" borderId="36" xfId="0" applyFont="1" applyFill="1" applyBorder="1" applyAlignment="1">
      <alignment horizontal="center" vertical="center" wrapText="1"/>
    </xf>
    <xf numFmtId="0" fontId="14" fillId="3" borderId="39" xfId="0" applyFont="1" applyFill="1" applyBorder="1" applyAlignment="1">
      <alignment horizontal="center" vertical="center" wrapText="1"/>
    </xf>
    <xf numFmtId="0" fontId="41" fillId="3" borderId="42" xfId="1" applyFont="1" applyFill="1" applyBorder="1" applyAlignment="1">
      <alignment vertical="center" wrapText="1"/>
    </xf>
    <xf numFmtId="0" fontId="15" fillId="3" borderId="31"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30" xfId="0" applyFont="1" applyFill="1" applyBorder="1" applyAlignment="1">
      <alignment horizontal="center" vertical="center" wrapText="1"/>
    </xf>
    <xf numFmtId="0" fontId="13" fillId="3" borderId="49" xfId="0" applyFont="1" applyFill="1" applyBorder="1" applyAlignment="1">
      <alignment horizontal="center" vertical="center" wrapText="1"/>
    </xf>
    <xf numFmtId="0" fontId="41" fillId="3" borderId="43" xfId="1" applyFont="1" applyFill="1" applyBorder="1" applyAlignment="1">
      <alignment vertical="center" wrapText="1"/>
    </xf>
    <xf numFmtId="0" fontId="17" fillId="3" borderId="33"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41" fillId="3" borderId="3" xfId="1" applyFont="1" applyFill="1" applyBorder="1" applyAlignment="1">
      <alignment vertical="center" wrapText="1"/>
    </xf>
    <xf numFmtId="0" fontId="17" fillId="3" borderId="35" xfId="0" applyFont="1" applyFill="1" applyBorder="1" applyAlignment="1">
      <alignment horizontal="center" vertical="center" wrapText="1"/>
    </xf>
    <xf numFmtId="0" fontId="17" fillId="3" borderId="2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3" fillId="3" borderId="50" xfId="0" applyFont="1" applyFill="1" applyBorder="1" applyAlignment="1">
      <alignment horizontal="center" vertical="center" wrapText="1"/>
    </xf>
    <xf numFmtId="0" fontId="41" fillId="3" borderId="57" xfId="1" applyFont="1" applyFill="1" applyBorder="1" applyAlignment="1">
      <alignment vertical="center" wrapText="1"/>
    </xf>
    <xf numFmtId="0" fontId="17" fillId="3" borderId="8" xfId="0" applyFont="1" applyFill="1" applyBorder="1" applyAlignment="1">
      <alignment horizontal="center" vertical="center" wrapText="1"/>
    </xf>
    <xf numFmtId="0" fontId="38" fillId="3" borderId="7" xfId="1" applyFont="1" applyFill="1" applyBorder="1" applyAlignment="1">
      <alignment horizontal="left" vertical="center" wrapText="1"/>
    </xf>
    <xf numFmtId="0" fontId="42" fillId="3" borderId="1" xfId="1" applyFont="1" applyFill="1" applyBorder="1" applyAlignment="1">
      <alignment horizontal="left" vertical="center" wrapText="1"/>
    </xf>
    <xf numFmtId="0" fontId="17" fillId="3" borderId="6" xfId="0" applyFont="1" applyFill="1" applyBorder="1" applyAlignment="1">
      <alignment horizontal="center" vertical="center" wrapText="1"/>
    </xf>
    <xf numFmtId="0" fontId="17" fillId="3" borderId="23" xfId="0" applyFont="1" applyFill="1" applyBorder="1" applyAlignment="1">
      <alignment horizontal="center" vertical="center" wrapText="1"/>
    </xf>
    <xf numFmtId="0" fontId="13" fillId="3" borderId="7" xfId="0" applyFont="1" applyFill="1" applyBorder="1" applyAlignment="1">
      <alignment horizontal="left" vertical="center" wrapText="1"/>
    </xf>
    <xf numFmtId="0" fontId="41" fillId="3" borderId="1" xfId="0" applyFont="1" applyFill="1" applyBorder="1" applyAlignment="1">
      <alignment horizontal="left" vertical="center" wrapText="1"/>
    </xf>
    <xf numFmtId="0" fontId="0" fillId="0" borderId="8" xfId="0" applyNumberFormat="1" applyFont="1" applyBorder="1" applyAlignment="1">
      <alignment horizontal="left" vertical="center" wrapText="1"/>
    </xf>
    <xf numFmtId="49" fontId="0" fillId="0" borderId="8" xfId="0" applyNumberFormat="1" applyFont="1" applyBorder="1" applyAlignment="1">
      <alignment horizontal="left" vertical="center" wrapText="1"/>
    </xf>
    <xf numFmtId="0" fontId="1" fillId="2" borderId="26" xfId="0" applyNumberFormat="1" applyFont="1" applyFill="1" applyBorder="1" applyAlignment="1">
      <alignment horizontal="center" vertical="center" wrapText="1"/>
    </xf>
    <xf numFmtId="0" fontId="1" fillId="2" borderId="42" xfId="0" applyNumberFormat="1" applyFont="1" applyFill="1" applyBorder="1" applyAlignment="1">
      <alignment horizontal="center" vertical="center" wrapText="1"/>
    </xf>
    <xf numFmtId="0" fontId="7" fillId="2" borderId="42" xfId="0" applyNumberFormat="1" applyFont="1" applyFill="1" applyBorder="1" applyAlignment="1">
      <alignment horizontal="center" vertical="center" wrapText="1"/>
    </xf>
    <xf numFmtId="0" fontId="2" fillId="0" borderId="26" xfId="0" applyFont="1" applyBorder="1" applyAlignment="1">
      <alignment horizontal="center" vertical="top"/>
    </xf>
    <xf numFmtId="0" fontId="2" fillId="0" borderId="43" xfId="0" applyFont="1" applyBorder="1" applyAlignment="1">
      <alignment horizontal="left" vertical="top" wrapText="1"/>
    </xf>
    <xf numFmtId="0" fontId="2" fillId="0" borderId="43" xfId="0" applyFont="1" applyFill="1" applyBorder="1" applyAlignment="1">
      <alignment horizontal="left" vertical="top"/>
    </xf>
    <xf numFmtId="0" fontId="2" fillId="0" borderId="43" xfId="0" applyFont="1" applyFill="1" applyBorder="1" applyAlignment="1">
      <alignment horizontal="left" vertical="top" wrapText="1"/>
    </xf>
    <xf numFmtId="0" fontId="9" fillId="0" borderId="43" xfId="0" applyFont="1" applyBorder="1" applyAlignment="1">
      <alignment horizontal="left" vertical="top" wrapText="1"/>
    </xf>
    <xf numFmtId="0" fontId="2" fillId="0" borderId="43" xfId="0" applyFont="1" applyBorder="1" applyAlignment="1">
      <alignment horizontal="left" vertical="top"/>
    </xf>
    <xf numFmtId="0" fontId="2" fillId="0" borderId="43" xfId="0" applyFont="1" applyBorder="1" applyAlignment="1">
      <alignment vertical="top"/>
    </xf>
    <xf numFmtId="0" fontId="2" fillId="0" borderId="57" xfId="0" applyFont="1" applyBorder="1" applyAlignment="1">
      <alignment vertical="top"/>
    </xf>
    <xf numFmtId="0" fontId="2" fillId="0" borderId="8" xfId="0" applyFont="1" applyBorder="1" applyAlignment="1">
      <alignment horizontal="center" vertical="center" wrapText="1"/>
    </xf>
    <xf numFmtId="0" fontId="2" fillId="0" borderId="8" xfId="0" applyFont="1" applyFill="1" applyBorder="1" applyAlignment="1">
      <alignment vertical="center" wrapText="1"/>
    </xf>
    <xf numFmtId="0" fontId="17" fillId="3" borderId="24" xfId="0" applyFont="1" applyFill="1" applyBorder="1" applyAlignment="1">
      <alignment horizontal="center" vertical="center" wrapText="1"/>
    </xf>
    <xf numFmtId="0" fontId="17" fillId="3" borderId="32" xfId="0" applyFont="1" applyFill="1" applyBorder="1" applyAlignment="1">
      <alignment horizontal="center" vertical="center" wrapText="1"/>
    </xf>
    <xf numFmtId="0" fontId="14" fillId="0" borderId="6" xfId="0" applyFont="1" applyBorder="1" applyAlignment="1">
      <alignment horizontal="center" vertical="center" wrapText="1"/>
    </xf>
    <xf numFmtId="0" fontId="17" fillId="3" borderId="27" xfId="0" applyFont="1" applyFill="1" applyBorder="1" applyAlignment="1">
      <alignment horizontal="center" vertical="center" wrapText="1"/>
    </xf>
    <xf numFmtId="0" fontId="17" fillId="3" borderId="34" xfId="0" applyFont="1" applyFill="1" applyBorder="1" applyAlignment="1">
      <alignment horizontal="center" vertical="center" wrapText="1"/>
    </xf>
    <xf numFmtId="0" fontId="15" fillId="3" borderId="39" xfId="0" applyFont="1" applyFill="1" applyBorder="1" applyAlignment="1">
      <alignment vertical="center" wrapText="1"/>
    </xf>
    <xf numFmtId="0" fontId="17" fillId="3" borderId="37" xfId="0" applyFont="1" applyFill="1" applyBorder="1" applyAlignment="1">
      <alignment vertical="center" wrapText="1"/>
    </xf>
    <xf numFmtId="0" fontId="17" fillId="3" borderId="27" xfId="0" applyFont="1" applyFill="1" applyBorder="1" applyAlignment="1">
      <alignment vertical="center" wrapText="1"/>
    </xf>
    <xf numFmtId="0" fontId="17" fillId="3" borderId="20" xfId="0" applyFont="1" applyFill="1" applyBorder="1" applyAlignment="1">
      <alignment vertical="center" wrapText="1"/>
    </xf>
    <xf numFmtId="0" fontId="17" fillId="3" borderId="24" xfId="0" applyFont="1" applyFill="1" applyBorder="1" applyAlignment="1">
      <alignment vertical="center" wrapText="1"/>
    </xf>
    <xf numFmtId="0" fontId="17" fillId="3" borderId="17" xfId="0" applyFont="1" applyFill="1" applyBorder="1" applyAlignment="1">
      <alignment vertical="center" wrapText="1"/>
    </xf>
    <xf numFmtId="0" fontId="17" fillId="3" borderId="7" xfId="0" applyFont="1" applyFill="1" applyBorder="1" applyAlignment="1">
      <alignment vertical="center" wrapText="1"/>
    </xf>
    <xf numFmtId="0" fontId="15" fillId="3" borderId="20" xfId="0" applyFont="1" applyFill="1" applyBorder="1" applyAlignment="1">
      <alignment vertical="center" wrapText="1"/>
    </xf>
    <xf numFmtId="0" fontId="14" fillId="0" borderId="40" xfId="0" applyFont="1" applyBorder="1" applyAlignment="1">
      <alignment horizontal="center" vertical="center" wrapText="1"/>
    </xf>
    <xf numFmtId="0" fontId="17" fillId="2" borderId="6" xfId="0" applyFont="1" applyFill="1" applyBorder="1" applyAlignment="1">
      <alignment horizontal="center" vertical="center" wrapText="1"/>
    </xf>
    <xf numFmtId="0" fontId="15" fillId="0" borderId="0" xfId="0" applyFont="1" applyAlignment="1">
      <alignment wrapText="1"/>
    </xf>
    <xf numFmtId="1" fontId="15" fillId="3" borderId="12" xfId="0" applyNumberFormat="1" applyFont="1" applyFill="1" applyBorder="1" applyAlignment="1">
      <alignment horizontal="center" vertical="center" wrapText="1"/>
    </xf>
    <xf numFmtId="0" fontId="15" fillId="0" borderId="0" xfId="0" applyFont="1" applyAlignment="1">
      <alignment horizontal="center"/>
    </xf>
    <xf numFmtId="1" fontId="15" fillId="3" borderId="17" xfId="0" applyNumberFormat="1" applyFont="1" applyFill="1" applyBorder="1" applyAlignment="1">
      <alignment horizontal="center" vertical="center" wrapText="1"/>
    </xf>
    <xf numFmtId="0" fontId="17" fillId="3" borderId="49" xfId="0" applyFont="1" applyFill="1" applyBorder="1" applyAlignment="1">
      <alignment vertical="center" wrapText="1"/>
    </xf>
    <xf numFmtId="0" fontId="17" fillId="3" borderId="50" xfId="0" applyFont="1" applyFill="1" applyBorder="1" applyAlignment="1">
      <alignment vertical="center" wrapText="1"/>
    </xf>
    <xf numFmtId="1" fontId="15" fillId="3" borderId="24" xfId="0" applyNumberFormat="1" applyFont="1" applyFill="1" applyBorder="1" applyAlignment="1">
      <alignment horizontal="center" vertical="center" wrapText="1"/>
    </xf>
    <xf numFmtId="1" fontId="15" fillId="3" borderId="27" xfId="0" applyNumberFormat="1" applyFont="1" applyFill="1" applyBorder="1" applyAlignment="1">
      <alignment horizontal="center" vertical="center" wrapText="1"/>
    </xf>
    <xf numFmtId="165" fontId="15" fillId="3" borderId="12" xfId="0" applyNumberFormat="1" applyFont="1" applyFill="1" applyBorder="1" applyAlignment="1">
      <alignment horizontal="center" vertical="center" wrapText="1"/>
    </xf>
    <xf numFmtId="165" fontId="15" fillId="3" borderId="24" xfId="0" applyNumberFormat="1" applyFont="1" applyFill="1" applyBorder="1" applyAlignment="1">
      <alignment horizontal="center" vertical="center" wrapText="1"/>
    </xf>
    <xf numFmtId="0" fontId="14" fillId="0" borderId="6" xfId="0" applyFont="1" applyBorder="1" applyAlignment="1">
      <alignment horizontal="center" vertical="center" wrapText="1"/>
    </xf>
    <xf numFmtId="0" fontId="14" fillId="0" borderId="23" xfId="0" applyFont="1" applyBorder="1" applyAlignment="1">
      <alignment horizontal="center" vertical="center" wrapText="1"/>
    </xf>
    <xf numFmtId="1" fontId="15" fillId="3" borderId="14" xfId="0" applyNumberFormat="1" applyFont="1" applyFill="1" applyBorder="1" applyAlignment="1">
      <alignment horizontal="center" vertical="center" wrapText="1"/>
    </xf>
    <xf numFmtId="165" fontId="15" fillId="3" borderId="26" xfId="0" applyNumberFormat="1" applyFont="1" applyFill="1" applyBorder="1" applyAlignment="1">
      <alignment horizontal="center" vertical="center" wrapText="1"/>
    </xf>
    <xf numFmtId="1" fontId="15" fillId="3" borderId="29" xfId="0" applyNumberFormat="1" applyFont="1" applyFill="1" applyBorder="1" applyAlignment="1">
      <alignment horizontal="center" vertical="center" wrapText="1"/>
    </xf>
    <xf numFmtId="1" fontId="15" fillId="3" borderId="61" xfId="0" applyNumberFormat="1" applyFont="1" applyFill="1" applyBorder="1" applyAlignment="1">
      <alignment horizontal="center" vertical="center" wrapText="1"/>
    </xf>
    <xf numFmtId="0" fontId="15" fillId="3" borderId="12" xfId="0" applyFont="1" applyFill="1" applyBorder="1" applyAlignment="1">
      <alignment horizontal="center" vertical="center" wrapText="1"/>
    </xf>
    <xf numFmtId="1" fontId="15" fillId="3" borderId="26" xfId="0" applyNumberFormat="1" applyFont="1" applyFill="1" applyBorder="1" applyAlignment="1">
      <alignment horizontal="center" vertical="center" wrapText="1"/>
    </xf>
    <xf numFmtId="0" fontId="17" fillId="3" borderId="62"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63" xfId="0" applyFont="1" applyFill="1" applyBorder="1" applyAlignment="1">
      <alignment horizontal="center" vertical="center" wrapText="1"/>
    </xf>
    <xf numFmtId="165" fontId="15" fillId="3" borderId="14" xfId="0" applyNumberFormat="1" applyFont="1" applyFill="1" applyBorder="1" applyAlignment="1">
      <alignment horizontal="center" vertical="center" wrapText="1"/>
    </xf>
    <xf numFmtId="1" fontId="15" fillId="3" borderId="56" xfId="0" applyNumberFormat="1" applyFont="1" applyFill="1" applyBorder="1" applyAlignment="1">
      <alignment horizontal="center" vertical="center" wrapText="1"/>
    </xf>
    <xf numFmtId="0" fontId="17" fillId="3" borderId="1" xfId="0" applyFont="1" applyFill="1" applyBorder="1" applyAlignment="1">
      <alignment horizontal="center" vertical="center" wrapText="1"/>
    </xf>
    <xf numFmtId="0" fontId="14" fillId="7" borderId="17" xfId="0" applyFont="1" applyFill="1" applyBorder="1" applyAlignment="1">
      <alignment horizontal="center" vertical="center" wrapText="1"/>
    </xf>
    <xf numFmtId="0" fontId="14" fillId="7" borderId="18" xfId="0" applyFont="1" applyFill="1" applyBorder="1" applyAlignment="1">
      <alignment horizontal="center" vertical="center" wrapText="1"/>
    </xf>
    <xf numFmtId="0" fontId="14" fillId="8" borderId="2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4" fillId="9" borderId="40" xfId="0" applyFont="1" applyFill="1" applyBorder="1" applyAlignment="1">
      <alignment horizontal="center" vertical="center" wrapText="1"/>
    </xf>
    <xf numFmtId="0" fontId="14" fillId="9" borderId="18" xfId="0" applyFont="1" applyFill="1" applyBorder="1" applyAlignment="1">
      <alignment horizontal="center" vertical="center" wrapText="1"/>
    </xf>
    <xf numFmtId="0" fontId="2" fillId="0" borderId="0" xfId="0" applyFont="1" applyAlignment="1">
      <alignment horizontal="left" vertical="center"/>
    </xf>
    <xf numFmtId="0" fontId="17" fillId="0" borderId="40" xfId="0" applyFont="1" applyBorder="1" applyAlignment="1">
      <alignment horizontal="center" vertical="center" wrapText="1"/>
    </xf>
    <xf numFmtId="0" fontId="15" fillId="3" borderId="11" xfId="0" applyFont="1" applyFill="1" applyBorder="1" applyAlignment="1">
      <alignment horizontal="center" vertical="center" wrapText="1"/>
    </xf>
    <xf numFmtId="1" fontId="15" fillId="3" borderId="65" xfId="0" applyNumberFormat="1" applyFont="1" applyFill="1" applyBorder="1" applyAlignment="1">
      <alignment horizontal="center" vertical="center" wrapText="1"/>
    </xf>
    <xf numFmtId="1" fontId="15" fillId="3" borderId="42" xfId="0" applyNumberFormat="1" applyFont="1" applyFill="1" applyBorder="1" applyAlignment="1">
      <alignment horizontal="center" vertical="center" wrapText="1"/>
    </xf>
    <xf numFmtId="1" fontId="15" fillId="3" borderId="43" xfId="0" applyNumberFormat="1" applyFont="1" applyFill="1" applyBorder="1" applyAlignment="1">
      <alignment horizontal="center" vertical="center" wrapText="1"/>
    </xf>
    <xf numFmtId="0" fontId="15" fillId="3" borderId="8" xfId="0"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wrapText="1"/>
    </xf>
    <xf numFmtId="0" fontId="1" fillId="0" borderId="0" xfId="0" applyFont="1"/>
    <xf numFmtId="0" fontId="26" fillId="0" borderId="28" xfId="0" applyFont="1" applyFill="1" applyBorder="1" applyAlignment="1">
      <alignment horizontal="left" vertical="center" wrapText="1"/>
    </xf>
    <xf numFmtId="0" fontId="33" fillId="0" borderId="13" xfId="0" applyFont="1" applyBorder="1" applyAlignment="1" applyProtection="1">
      <alignment horizontal="center" vertical="center" wrapText="1"/>
      <protection locked="0"/>
    </xf>
    <xf numFmtId="0" fontId="33" fillId="0" borderId="11" xfId="0" applyFont="1" applyBorder="1" applyAlignment="1" applyProtection="1">
      <alignment horizontal="center" vertical="center" wrapText="1"/>
      <protection locked="0"/>
    </xf>
    <xf numFmtId="166" fontId="33" fillId="3" borderId="23" xfId="0" applyNumberFormat="1" applyFont="1" applyFill="1" applyBorder="1" applyAlignment="1" applyProtection="1">
      <alignment horizontal="center" vertical="center" wrapText="1"/>
      <protection locked="0"/>
    </xf>
    <xf numFmtId="0" fontId="9" fillId="0" borderId="8" xfId="0" applyFont="1" applyBorder="1" applyAlignment="1">
      <alignment horizontal="left" vertical="center" wrapText="1"/>
    </xf>
    <xf numFmtId="0" fontId="38" fillId="0" borderId="8" xfId="0" applyFont="1" applyBorder="1" applyAlignment="1">
      <alignment horizontal="left" vertical="center" wrapText="1"/>
    </xf>
    <xf numFmtId="0" fontId="37" fillId="0" borderId="0" xfId="0" applyFont="1" applyAlignment="1">
      <alignment horizontal="center" vertical="center"/>
    </xf>
    <xf numFmtId="0" fontId="38" fillId="4" borderId="0" xfId="0" applyFont="1" applyFill="1" applyBorder="1" applyAlignment="1">
      <alignment horizontal="left" vertical="center"/>
    </xf>
    <xf numFmtId="164" fontId="22" fillId="0" borderId="0" xfId="0" applyNumberFormat="1" applyFont="1" applyAlignment="1">
      <alignment horizontal="left" vertical="center" wrapText="1"/>
    </xf>
    <xf numFmtId="0" fontId="24" fillId="0" borderId="0" xfId="0" applyFont="1" applyBorder="1" applyAlignment="1" applyProtection="1">
      <alignment horizontal="left" vertical="center" wrapText="1"/>
      <protection locked="0" hidden="1"/>
    </xf>
    <xf numFmtId="0" fontId="34" fillId="0" borderId="0" xfId="0" applyFont="1" applyBorder="1" applyAlignment="1" applyProtection="1">
      <alignment horizontal="left" vertical="center" wrapText="1"/>
      <protection locked="0" hidden="1"/>
    </xf>
    <xf numFmtId="0" fontId="34" fillId="0" borderId="13" xfId="0" applyFont="1" applyFill="1" applyBorder="1" applyAlignment="1" applyProtection="1">
      <alignment horizontal="center" vertical="center" wrapText="1"/>
      <protection locked="0"/>
    </xf>
    <xf numFmtId="0" fontId="34" fillId="0" borderId="28" xfId="0" applyFont="1" applyFill="1" applyBorder="1" applyAlignment="1" applyProtection="1">
      <alignment horizontal="center" vertical="center" wrapText="1"/>
      <protection locked="0"/>
    </xf>
    <xf numFmtId="0" fontId="12" fillId="2" borderId="17"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31" fillId="0" borderId="14" xfId="1" applyFont="1" applyBorder="1" applyAlignment="1">
      <alignment horizontal="center" vertical="center" wrapText="1"/>
    </xf>
    <xf numFmtId="0" fontId="31" fillId="0" borderId="26" xfId="1" applyFont="1" applyBorder="1" applyAlignment="1">
      <alignment horizontal="center" vertical="center" wrapText="1"/>
    </xf>
    <xf numFmtId="0" fontId="31" fillId="0" borderId="29" xfId="1" applyFont="1" applyBorder="1" applyAlignment="1">
      <alignment horizontal="center" vertical="center" wrapText="1"/>
    </xf>
    <xf numFmtId="0" fontId="26" fillId="0" borderId="12" xfId="0" applyFont="1" applyFill="1" applyBorder="1" applyAlignment="1">
      <alignment horizontal="left" vertical="center" wrapText="1"/>
    </xf>
    <xf numFmtId="0" fontId="26" fillId="0" borderId="27" xfId="0" applyFont="1" applyFill="1" applyBorder="1" applyAlignment="1">
      <alignment horizontal="left" vertical="center" wrapText="1"/>
    </xf>
    <xf numFmtId="0" fontId="35" fillId="0" borderId="0" xfId="0" applyFont="1" applyBorder="1" applyAlignment="1">
      <alignment horizontal="right" vertical="center" wrapText="1"/>
    </xf>
    <xf numFmtId="0" fontId="2" fillId="0" borderId="0" xfId="0" applyFont="1" applyBorder="1" applyAlignment="1">
      <alignment horizontal="center" vertical="center" wrapText="1"/>
    </xf>
    <xf numFmtId="0" fontId="27" fillId="0" borderId="30" xfId="0" applyFont="1" applyBorder="1" applyAlignment="1">
      <alignment horizontal="left" vertical="center" wrapText="1"/>
    </xf>
    <xf numFmtId="0" fontId="27" fillId="0" borderId="34" xfId="0" applyFont="1" applyBorder="1" applyAlignment="1">
      <alignment horizontal="left" vertical="center" wrapText="1"/>
    </xf>
    <xf numFmtId="0" fontId="29" fillId="0" borderId="0" xfId="0" applyFont="1" applyBorder="1" applyAlignment="1">
      <alignment horizontal="center" vertical="center" wrapText="1"/>
    </xf>
    <xf numFmtId="0" fontId="36" fillId="0" borderId="51" xfId="0" applyFont="1" applyBorder="1" applyAlignment="1" applyProtection="1">
      <alignment horizontal="left" vertical="center" wrapText="1"/>
      <protection locked="0" hidden="1"/>
    </xf>
    <xf numFmtId="0" fontId="36" fillId="0" borderId="0" xfId="0" applyFont="1" applyBorder="1" applyAlignment="1" applyProtection="1">
      <alignment horizontal="left" vertical="center" wrapText="1"/>
      <protection locked="0" hidden="1"/>
    </xf>
    <xf numFmtId="0" fontId="33" fillId="0" borderId="13" xfId="0" applyFont="1" applyBorder="1" applyAlignment="1" applyProtection="1">
      <alignment horizontal="center" vertical="center" wrapText="1"/>
      <protection locked="0"/>
    </xf>
    <xf numFmtId="0" fontId="33" fillId="0" borderId="28" xfId="0" applyFont="1" applyBorder="1" applyAlignment="1" applyProtection="1">
      <alignment horizontal="center" vertical="center" wrapText="1"/>
      <protection locked="0"/>
    </xf>
    <xf numFmtId="0" fontId="26" fillId="0" borderId="24" xfId="0" applyFont="1" applyFill="1" applyBorder="1" applyAlignment="1">
      <alignment horizontal="left" vertical="center" wrapText="1"/>
    </xf>
    <xf numFmtId="0" fontId="33" fillId="0" borderId="8" xfId="0" applyFont="1" applyBorder="1" applyAlignment="1" applyProtection="1">
      <alignment horizontal="center" vertical="center" wrapText="1"/>
      <protection locked="0"/>
    </xf>
    <xf numFmtId="0" fontId="27" fillId="0" borderId="32" xfId="0" applyFont="1" applyBorder="1" applyAlignment="1">
      <alignment horizontal="left" vertical="center" wrapText="1"/>
    </xf>
    <xf numFmtId="0" fontId="26" fillId="0" borderId="28" xfId="0" applyFont="1" applyFill="1" applyBorder="1" applyAlignment="1">
      <alignment horizontal="center" vertical="center" wrapText="1"/>
    </xf>
    <xf numFmtId="0" fontId="12" fillId="0" borderId="66" xfId="0" applyFont="1" applyFill="1" applyBorder="1" applyAlignment="1">
      <alignment horizontal="center" vertical="center" wrapText="1"/>
    </xf>
    <xf numFmtId="0" fontId="33" fillId="0" borderId="15" xfId="0" applyFont="1" applyBorder="1" applyAlignment="1" applyProtection="1">
      <alignment horizontal="center" vertical="center" wrapText="1"/>
      <protection locked="0"/>
    </xf>
    <xf numFmtId="0" fontId="33" fillId="0" borderId="52" xfId="0" applyFont="1" applyBorder="1" applyAlignment="1" applyProtection="1">
      <alignment horizontal="center" vertical="center" wrapText="1"/>
      <protection locked="0"/>
    </xf>
    <xf numFmtId="0" fontId="31" fillId="0" borderId="67" xfId="1" applyFont="1" applyBorder="1" applyAlignment="1">
      <alignment horizontal="center" vertical="center" wrapText="1"/>
    </xf>
    <xf numFmtId="0" fontId="34" fillId="3" borderId="0" xfId="0" applyFont="1" applyFill="1" applyBorder="1" applyAlignment="1" applyProtection="1">
      <alignment horizontal="left" vertical="center" wrapText="1"/>
      <protection locked="0" hidden="1"/>
    </xf>
    <xf numFmtId="0" fontId="35" fillId="0" borderId="54" xfId="0" applyFont="1" applyBorder="1" applyAlignment="1">
      <alignment horizontal="right" vertical="center" wrapText="1"/>
    </xf>
    <xf numFmtId="164" fontId="43" fillId="0" borderId="0" xfId="0" applyNumberFormat="1" applyFont="1" applyAlignment="1">
      <alignment horizontal="left" vertical="center" wrapText="1"/>
    </xf>
    <xf numFmtId="0" fontId="26" fillId="0" borderId="15" xfId="0" applyFont="1" applyBorder="1" applyAlignment="1">
      <alignment horizontal="center" vertical="center" wrapText="1"/>
    </xf>
    <xf numFmtId="0" fontId="26" fillId="0" borderId="5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 xfId="0" applyFont="1" applyBorder="1" applyAlignment="1">
      <alignment horizontal="center" vertical="center" wrapText="1"/>
    </xf>
    <xf numFmtId="164" fontId="6" fillId="0" borderId="0" xfId="0" applyNumberFormat="1" applyFont="1" applyAlignment="1">
      <alignment horizontal="left" vertical="center" wrapText="1"/>
    </xf>
    <xf numFmtId="0" fontId="17" fillId="0" borderId="17" xfId="0" applyFont="1" applyFill="1" applyBorder="1" applyAlignment="1">
      <alignment horizontal="center" vertical="center" wrapText="1"/>
    </xf>
    <xf numFmtId="0" fontId="17" fillId="0" borderId="18" xfId="0" applyFont="1" applyFill="1" applyBorder="1" applyAlignment="1">
      <alignment horizontal="center" vertical="center" wrapText="1"/>
    </xf>
    <xf numFmtId="164" fontId="15" fillId="0" borderId="0" xfId="0" applyNumberFormat="1" applyFont="1" applyAlignment="1">
      <alignment horizontal="left" vertical="center" wrapText="1"/>
    </xf>
    <xf numFmtId="164" fontId="19" fillId="0" borderId="0" xfId="0" applyNumberFormat="1" applyFont="1" applyAlignment="1">
      <alignment horizontal="left" vertical="center" wrapText="1"/>
    </xf>
    <xf numFmtId="0" fontId="15" fillId="0" borderId="0" xfId="0" applyFont="1" applyAlignment="1">
      <alignment horizontal="left"/>
    </xf>
    <xf numFmtId="0" fontId="15" fillId="0" borderId="7" xfId="0" applyFont="1" applyBorder="1" applyAlignment="1">
      <alignment horizontal="center" vertical="center" wrapText="1"/>
    </xf>
    <xf numFmtId="0" fontId="15" fillId="0" borderId="2"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23" xfId="0" applyFont="1" applyBorder="1" applyAlignment="1">
      <alignment horizontal="center" vertical="center" wrapText="1"/>
    </xf>
    <xf numFmtId="0" fontId="14" fillId="10" borderId="4" xfId="0" applyFont="1" applyFill="1" applyBorder="1" applyAlignment="1">
      <alignment horizontal="center" vertical="center" wrapText="1"/>
    </xf>
    <xf numFmtId="0" fontId="14" fillId="10" borderId="3" xfId="0" applyFont="1" applyFill="1" applyBorder="1" applyAlignment="1">
      <alignment horizontal="center" vertical="center" wrapText="1"/>
    </xf>
    <xf numFmtId="0" fontId="16" fillId="0" borderId="42"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48" xfId="0" applyFont="1" applyBorder="1" applyAlignment="1">
      <alignment horizontal="center" vertical="center" wrapText="1"/>
    </xf>
    <xf numFmtId="0" fontId="13" fillId="3" borderId="36" xfId="1" applyFont="1" applyFill="1" applyBorder="1" applyAlignment="1">
      <alignment horizontal="left" vertical="center" wrapText="1"/>
    </xf>
    <xf numFmtId="0" fontId="13" fillId="3" borderId="22" xfId="1" applyFont="1" applyFill="1" applyBorder="1" applyAlignment="1">
      <alignment horizontal="left" vertical="center" wrapText="1"/>
    </xf>
    <xf numFmtId="0" fontId="13" fillId="3" borderId="46" xfId="1" applyFont="1" applyFill="1" applyBorder="1" applyAlignment="1">
      <alignment horizontal="left" vertical="center" wrapText="1"/>
    </xf>
    <xf numFmtId="0" fontId="14" fillId="3" borderId="45" xfId="0" applyFont="1" applyFill="1" applyBorder="1" applyAlignment="1">
      <alignment horizontal="center" vertical="center" textRotation="90" wrapText="1"/>
    </xf>
    <xf numFmtId="0" fontId="14" fillId="3" borderId="3" xfId="0" applyFont="1" applyFill="1" applyBorder="1" applyAlignment="1">
      <alignment horizontal="center" vertical="center" textRotation="90" wrapText="1"/>
    </xf>
    <xf numFmtId="0" fontId="14" fillId="0" borderId="5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55" xfId="0" applyFont="1" applyBorder="1" applyAlignment="1">
      <alignment horizontal="center" vertical="center" wrapText="1"/>
    </xf>
    <xf numFmtId="0" fontId="14" fillId="6" borderId="64" xfId="0" applyFont="1" applyFill="1" applyBorder="1" applyAlignment="1">
      <alignment horizontal="center" vertical="center" wrapText="1"/>
    </xf>
    <xf numFmtId="0" fontId="14" fillId="6" borderId="15" xfId="0" applyFont="1" applyFill="1" applyBorder="1" applyAlignment="1">
      <alignment horizontal="center" vertical="center" wrapText="1"/>
    </xf>
    <xf numFmtId="0" fontId="14" fillId="6" borderId="16" xfId="0" applyFont="1" applyFill="1" applyBorder="1" applyAlignment="1">
      <alignment horizontal="center" vertical="center" wrapText="1"/>
    </xf>
    <xf numFmtId="0" fontId="12" fillId="2" borderId="8" xfId="0" applyFont="1" applyFill="1" applyBorder="1" applyAlignment="1">
      <alignment horizontal="center" vertical="center"/>
    </xf>
    <xf numFmtId="0" fontId="7" fillId="0" borderId="0" xfId="0" applyFont="1" applyAlignment="1">
      <alignment horizontal="center" vertical="center"/>
    </xf>
    <xf numFmtId="0" fontId="1" fillId="0" borderId="0" xfId="0" applyFont="1" applyAlignment="1">
      <alignment horizontal="center" vertical="center"/>
    </xf>
    <xf numFmtId="0" fontId="1" fillId="0" borderId="21" xfId="0" applyFont="1" applyBorder="1" applyAlignment="1">
      <alignment horizontal="center" vertical="center"/>
    </xf>
    <xf numFmtId="0" fontId="2" fillId="0" borderId="8" xfId="0" applyFont="1" applyFill="1" applyBorder="1" applyAlignment="1">
      <alignment horizontal="left" vertical="center" wrapText="1"/>
    </xf>
    <xf numFmtId="0" fontId="2" fillId="0" borderId="58"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59" xfId="0" applyFont="1" applyFill="1" applyBorder="1" applyAlignment="1">
      <alignment horizontal="left" vertical="center" wrapText="1"/>
    </xf>
    <xf numFmtId="0" fontId="2" fillId="0" borderId="6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44"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9" fillId="0" borderId="25" xfId="0" applyFont="1" applyFill="1" applyBorder="1" applyAlignment="1">
      <alignment horizontal="left" vertical="center" wrapText="1"/>
    </xf>
    <xf numFmtId="0" fontId="9" fillId="0" borderId="8"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0" fillId="0" borderId="8" xfId="0" applyBorder="1" applyAlignment="1">
      <alignment horizontal="center" vertical="center"/>
    </xf>
    <xf numFmtId="0" fontId="0" fillId="0" borderId="26" xfId="0" applyBorder="1" applyAlignment="1">
      <alignment horizontal="center" vertical="center"/>
    </xf>
    <xf numFmtId="0" fontId="2" fillId="0" borderId="26" xfId="0" applyFont="1" applyFill="1" applyBorder="1" applyAlignment="1">
      <alignment horizontal="left" vertical="center" wrapText="1"/>
    </xf>
    <xf numFmtId="0" fontId="2" fillId="0" borderId="33" xfId="0" applyFont="1" applyFill="1" applyBorder="1" applyAlignment="1">
      <alignment horizontal="left" vertical="center" wrapText="1"/>
    </xf>
    <xf numFmtId="0" fontId="1" fillId="0" borderId="26" xfId="0" applyFont="1" applyBorder="1" applyAlignment="1">
      <alignment horizontal="center" vertical="center"/>
    </xf>
    <xf numFmtId="0" fontId="1" fillId="0" borderId="33" xfId="0" applyFont="1" applyBorder="1" applyAlignment="1">
      <alignment horizontal="center" vertical="center"/>
    </xf>
    <xf numFmtId="0" fontId="1"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1" xfId="0" applyFont="1" applyFill="1" applyBorder="1" applyAlignment="1">
      <alignment horizontal="left" vertical="center" wrapText="1"/>
    </xf>
    <xf numFmtId="0" fontId="0" fillId="0" borderId="58" xfId="0" applyBorder="1" applyAlignment="1">
      <alignment horizontal="center" vertical="center"/>
    </xf>
    <xf numFmtId="0" fontId="2" fillId="0" borderId="9" xfId="0" applyFont="1" applyFill="1" applyBorder="1" applyAlignment="1">
      <alignment horizontal="left" vertical="center" wrapText="1"/>
    </xf>
  </cellXfs>
  <cellStyles count="2">
    <cellStyle name="Гиперссылка" xfId="1" builtinId="8"/>
    <cellStyle name="Обычный" xfId="0" builtinId="0"/>
  </cellStyles>
  <dxfs count="18">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b/>
        <i val="0"/>
        <strike val="0"/>
        <color rgb="FFFF0000"/>
      </font>
    </dxf>
    <dxf>
      <font>
        <b/>
        <i val="0"/>
        <strike val="0"/>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b/>
        <i val="0"/>
        <strike val="0"/>
        <color rgb="FFFF0000"/>
      </font>
    </dxf>
    <dxf>
      <font>
        <b/>
        <i val="0"/>
        <strike val="0"/>
        <color rgb="FFFF0000"/>
      </font>
    </dxf>
    <dxf>
      <fill>
        <patternFill>
          <bgColor theme="5" tint="0.79998168889431442"/>
        </patternFill>
      </fill>
    </dxf>
  </dxfs>
  <tableStyles count="0" defaultTableStyle="TableStyleMedium2" defaultPivotStyle="PivotStyleLight16"/>
  <colors>
    <mruColors>
      <color rgb="FFCCECFF"/>
      <color rgb="FFFF9999"/>
      <color rgb="FF00FF00"/>
      <color rgb="FFFFFF99"/>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500062</xdr:colOff>
      <xdr:row>3</xdr:row>
      <xdr:rowOff>95249</xdr:rowOff>
    </xdr:from>
    <xdr:to>
      <xdr:col>15</xdr:col>
      <xdr:colOff>273843</xdr:colOff>
      <xdr:row>15</xdr:row>
      <xdr:rowOff>328099</xdr:rowOff>
    </xdr:to>
    <xdr:pic>
      <xdr:nvPicPr>
        <xdr:cNvPr id="2" name="Рисунок 1"/>
        <xdr:cNvPicPr>
          <a:picLocks noChangeAspect="1"/>
        </xdr:cNvPicPr>
      </xdr:nvPicPr>
      <xdr:blipFill>
        <a:blip xmlns:r="http://schemas.openxmlformats.org/officeDocument/2006/relationships" r:embed="rId1"/>
        <a:stretch>
          <a:fillRect/>
        </a:stretch>
      </xdr:blipFill>
      <xdr:spPr>
        <a:xfrm>
          <a:off x="14823281" y="1285874"/>
          <a:ext cx="7203281" cy="67574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view="pageBreakPreview" zoomScale="70" zoomScaleNormal="85" zoomScaleSheetLayoutView="70" workbookViewId="0">
      <pane xSplit="2" ySplit="2" topLeftCell="C24" activePane="bottomRight" state="frozen"/>
      <selection pane="topRight" activeCell="C1" sqref="C1"/>
      <selection pane="bottomLeft" activeCell="A3" sqref="A3"/>
      <selection pane="bottomRight" sqref="A1:XFD1048576"/>
    </sheetView>
  </sheetViews>
  <sheetFormatPr defaultRowHeight="12.75" x14ac:dyDescent="0.2"/>
  <cols>
    <col min="1" max="1" width="3.5703125" style="72" bestFit="1" customWidth="1"/>
    <col min="2" max="2" width="85" style="72" customWidth="1"/>
    <col min="3" max="3" width="63.85546875" style="72" bestFit="1" customWidth="1"/>
    <col min="4" max="4" width="37.5703125" style="72" customWidth="1"/>
    <col min="5" max="5" width="18.42578125" style="72" customWidth="1"/>
    <col min="6" max="6" width="15" style="72" bestFit="1" customWidth="1"/>
    <col min="7" max="7" width="12.5703125" style="72" customWidth="1"/>
    <col min="8" max="8" width="11.28515625" style="72" customWidth="1"/>
    <col min="9" max="9" width="12.140625" style="72" customWidth="1"/>
    <col min="10" max="11" width="12.85546875" style="72" bestFit="1" customWidth="1"/>
    <col min="12" max="16384" width="9.140625" style="72"/>
  </cols>
  <sheetData>
    <row r="1" spans="1:11" ht="18.75" x14ac:dyDescent="0.2">
      <c r="A1" s="192" t="s">
        <v>132</v>
      </c>
      <c r="B1" s="192"/>
      <c r="C1" s="192"/>
      <c r="D1" s="192"/>
    </row>
    <row r="2" spans="1:11" x14ac:dyDescent="0.2">
      <c r="A2" s="193" t="s">
        <v>242</v>
      </c>
      <c r="B2" s="193"/>
      <c r="C2" s="193"/>
      <c r="D2" s="193"/>
    </row>
    <row r="3" spans="1:11" ht="45" customHeight="1" x14ac:dyDescent="0.2">
      <c r="A3" s="73" t="s">
        <v>0</v>
      </c>
      <c r="B3" s="73" t="s">
        <v>1</v>
      </c>
      <c r="C3" s="73" t="s">
        <v>2</v>
      </c>
      <c r="D3" s="73" t="s">
        <v>3</v>
      </c>
    </row>
    <row r="4" spans="1:11" ht="264.75" customHeight="1" x14ac:dyDescent="0.2">
      <c r="A4" s="74">
        <v>1</v>
      </c>
      <c r="B4" s="74" t="s">
        <v>4</v>
      </c>
      <c r="C4" s="74" t="s">
        <v>196</v>
      </c>
      <c r="D4" s="74" t="s">
        <v>5</v>
      </c>
    </row>
    <row r="5" spans="1:11" ht="42.75" customHeight="1" x14ac:dyDescent="0.2">
      <c r="A5" s="74">
        <v>2</v>
      </c>
      <c r="B5" s="74" t="s">
        <v>6</v>
      </c>
      <c r="C5" s="74" t="s">
        <v>7</v>
      </c>
      <c r="D5" s="74" t="s">
        <v>5</v>
      </c>
    </row>
    <row r="6" spans="1:11" ht="38.25" x14ac:dyDescent="0.2">
      <c r="A6" s="74">
        <v>3</v>
      </c>
      <c r="B6" s="74" t="s">
        <v>8</v>
      </c>
      <c r="C6" s="74" t="s">
        <v>9</v>
      </c>
      <c r="D6" s="74" t="s">
        <v>5</v>
      </c>
    </row>
    <row r="7" spans="1:11" ht="38.25" x14ac:dyDescent="0.2">
      <c r="A7" s="74">
        <v>4</v>
      </c>
      <c r="B7" s="74" t="s">
        <v>10</v>
      </c>
      <c r="C7" s="74" t="s">
        <v>9</v>
      </c>
      <c r="D7" s="74" t="s">
        <v>5</v>
      </c>
    </row>
    <row r="8" spans="1:11" ht="63.75" x14ac:dyDescent="0.2">
      <c r="A8" s="74">
        <v>5</v>
      </c>
      <c r="B8" s="74" t="s">
        <v>11</v>
      </c>
      <c r="C8" s="74" t="s">
        <v>197</v>
      </c>
      <c r="D8" s="74" t="s">
        <v>5</v>
      </c>
    </row>
    <row r="9" spans="1:11" ht="25.5" x14ac:dyDescent="0.2">
      <c r="A9" s="74">
        <v>6</v>
      </c>
      <c r="B9" s="74" t="s">
        <v>12</v>
      </c>
      <c r="C9" s="74" t="s">
        <v>9</v>
      </c>
      <c r="D9" s="74" t="s">
        <v>5</v>
      </c>
    </row>
    <row r="10" spans="1:11" ht="63.75" x14ac:dyDescent="0.2">
      <c r="A10" s="74">
        <v>7</v>
      </c>
      <c r="B10" s="74" t="s">
        <v>13</v>
      </c>
      <c r="C10" s="74" t="s">
        <v>9</v>
      </c>
      <c r="D10" s="74" t="s">
        <v>5</v>
      </c>
    </row>
    <row r="11" spans="1:11" ht="63.75" x14ac:dyDescent="0.2">
      <c r="A11" s="74">
        <v>8</v>
      </c>
      <c r="B11" s="74" t="s">
        <v>14</v>
      </c>
      <c r="C11" s="74" t="s">
        <v>9</v>
      </c>
      <c r="D11" s="74" t="s">
        <v>15</v>
      </c>
    </row>
    <row r="12" spans="1:11" x14ac:dyDescent="0.2">
      <c r="A12" s="193" t="s">
        <v>243</v>
      </c>
      <c r="B12" s="193"/>
      <c r="C12" s="193"/>
      <c r="D12" s="193"/>
      <c r="E12" s="193"/>
      <c r="F12" s="193"/>
      <c r="G12" s="193"/>
      <c r="H12" s="193"/>
      <c r="I12" s="193"/>
      <c r="J12" s="193"/>
      <c r="K12" s="193"/>
    </row>
    <row r="13" spans="1:11" x14ac:dyDescent="0.2">
      <c r="A13" s="191" t="s">
        <v>0</v>
      </c>
      <c r="B13" s="191" t="s">
        <v>1</v>
      </c>
      <c r="C13" s="191" t="s">
        <v>2</v>
      </c>
      <c r="D13" s="191" t="s">
        <v>3</v>
      </c>
      <c r="E13" s="191"/>
      <c r="F13" s="191"/>
      <c r="G13" s="191"/>
      <c r="H13" s="191"/>
      <c r="I13" s="191"/>
      <c r="J13" s="191"/>
      <c r="K13" s="191"/>
    </row>
    <row r="14" spans="1:11" ht="76.5" x14ac:dyDescent="0.2">
      <c r="A14" s="191"/>
      <c r="B14" s="191"/>
      <c r="C14" s="191"/>
      <c r="D14" s="73" t="s">
        <v>16</v>
      </c>
      <c r="E14" s="73" t="s">
        <v>17</v>
      </c>
      <c r="F14" s="73" t="s">
        <v>18</v>
      </c>
      <c r="G14" s="73" t="s">
        <v>19</v>
      </c>
      <c r="H14" s="73" t="s">
        <v>20</v>
      </c>
      <c r="I14" s="73" t="s">
        <v>21</v>
      </c>
      <c r="J14" s="73" t="s">
        <v>22</v>
      </c>
      <c r="K14" s="73" t="s">
        <v>23</v>
      </c>
    </row>
    <row r="15" spans="1:11" ht="145.5" customHeight="1" x14ac:dyDescent="0.2">
      <c r="A15" s="74">
        <v>9</v>
      </c>
      <c r="B15" s="74" t="s">
        <v>24</v>
      </c>
      <c r="C15" s="74" t="s">
        <v>177</v>
      </c>
      <c r="D15" s="190" t="s">
        <v>5</v>
      </c>
      <c r="E15" s="190"/>
      <c r="F15" s="190"/>
      <c r="G15" s="190"/>
      <c r="H15" s="190"/>
      <c r="I15" s="190"/>
      <c r="J15" s="190"/>
      <c r="K15" s="190"/>
    </row>
    <row r="16" spans="1:11" ht="139.5" customHeight="1" x14ac:dyDescent="0.2">
      <c r="A16" s="74">
        <v>10</v>
      </c>
      <c r="B16" s="74" t="s">
        <v>25</v>
      </c>
      <c r="C16" s="74" t="s">
        <v>178</v>
      </c>
      <c r="D16" s="74" t="s">
        <v>26</v>
      </c>
      <c r="E16" s="74" t="s">
        <v>27</v>
      </c>
      <c r="F16" s="190" t="s">
        <v>28</v>
      </c>
      <c r="G16" s="190"/>
      <c r="H16" s="190"/>
      <c r="I16" s="74" t="s">
        <v>26</v>
      </c>
      <c r="J16" s="74" t="s">
        <v>28</v>
      </c>
      <c r="K16" s="74" t="s">
        <v>28</v>
      </c>
    </row>
    <row r="17" spans="1:11" ht="38.25" x14ac:dyDescent="0.2">
      <c r="A17" s="74">
        <v>11</v>
      </c>
      <c r="B17" s="74" t="s">
        <v>29</v>
      </c>
      <c r="C17" s="74" t="s">
        <v>179</v>
      </c>
      <c r="D17" s="190" t="s">
        <v>30</v>
      </c>
      <c r="E17" s="190"/>
      <c r="F17" s="190"/>
      <c r="G17" s="190"/>
      <c r="H17" s="190"/>
      <c r="I17" s="190"/>
      <c r="J17" s="190"/>
      <c r="K17" s="190"/>
    </row>
    <row r="18" spans="1:11" ht="63.75" x14ac:dyDescent="0.2">
      <c r="A18" s="74">
        <v>12</v>
      </c>
      <c r="B18" s="74" t="s">
        <v>31</v>
      </c>
      <c r="C18" s="74" t="s">
        <v>32</v>
      </c>
      <c r="D18" s="190" t="s">
        <v>30</v>
      </c>
      <c r="E18" s="190"/>
      <c r="F18" s="190"/>
      <c r="G18" s="190"/>
      <c r="H18" s="190"/>
      <c r="I18" s="74" t="s">
        <v>26</v>
      </c>
      <c r="J18" s="74" t="s">
        <v>5</v>
      </c>
      <c r="K18" s="74" t="s">
        <v>28</v>
      </c>
    </row>
    <row r="20" spans="1:11" x14ac:dyDescent="0.2">
      <c r="A20" s="191" t="s">
        <v>0</v>
      </c>
      <c r="B20" s="191" t="s">
        <v>1</v>
      </c>
      <c r="C20" s="191" t="s">
        <v>2</v>
      </c>
      <c r="D20" s="191" t="s">
        <v>3</v>
      </c>
      <c r="E20" s="191"/>
      <c r="F20" s="191"/>
    </row>
    <row r="21" spans="1:11" ht="38.25" x14ac:dyDescent="0.2">
      <c r="A21" s="191"/>
      <c r="B21" s="191"/>
      <c r="C21" s="191"/>
      <c r="D21" s="75" t="s">
        <v>33</v>
      </c>
      <c r="E21" s="75" t="s">
        <v>34</v>
      </c>
      <c r="F21" s="75" t="s">
        <v>35</v>
      </c>
    </row>
    <row r="22" spans="1:11" ht="151.5" customHeight="1" x14ac:dyDescent="0.2">
      <c r="A22" s="74">
        <v>9</v>
      </c>
      <c r="B22" s="74" t="s">
        <v>24</v>
      </c>
      <c r="C22" s="74" t="s">
        <v>177</v>
      </c>
      <c r="D22" s="190" t="s">
        <v>28</v>
      </c>
      <c r="E22" s="190"/>
      <c r="F22" s="190"/>
    </row>
    <row r="23" spans="1:11" ht="64.5" customHeight="1" x14ac:dyDescent="0.2">
      <c r="A23" s="74">
        <v>10</v>
      </c>
      <c r="B23" s="74" t="s">
        <v>25</v>
      </c>
      <c r="C23" s="74" t="s">
        <v>244</v>
      </c>
      <c r="D23" s="190" t="s">
        <v>30</v>
      </c>
      <c r="E23" s="190"/>
      <c r="F23" s="190"/>
    </row>
    <row r="24" spans="1:11" ht="38.25" x14ac:dyDescent="0.2">
      <c r="A24" s="74">
        <v>11</v>
      </c>
      <c r="B24" s="74" t="s">
        <v>29</v>
      </c>
      <c r="C24" s="74" t="s">
        <v>179</v>
      </c>
      <c r="D24" s="190" t="s">
        <v>30</v>
      </c>
      <c r="E24" s="190"/>
      <c r="F24" s="190"/>
    </row>
    <row r="25" spans="1:11" ht="22.5" customHeight="1" x14ac:dyDescent="0.2">
      <c r="A25" s="74">
        <v>12</v>
      </c>
      <c r="B25" s="74" t="s">
        <v>31</v>
      </c>
      <c r="C25" s="74" t="s">
        <v>32</v>
      </c>
      <c r="D25" s="190" t="s">
        <v>36</v>
      </c>
      <c r="E25" s="190"/>
      <c r="F25" s="190"/>
    </row>
    <row r="26" spans="1:11" x14ac:dyDescent="0.2">
      <c r="A26" s="193" t="s">
        <v>245</v>
      </c>
      <c r="B26" s="193"/>
      <c r="C26" s="193"/>
      <c r="D26" s="193"/>
      <c r="E26" s="193"/>
      <c r="F26" s="193"/>
      <c r="G26" s="193"/>
      <c r="H26" s="193"/>
      <c r="I26" s="193"/>
      <c r="J26" s="193"/>
      <c r="K26" s="193"/>
    </row>
    <row r="27" spans="1:11" x14ac:dyDescent="0.2">
      <c r="A27" s="191" t="s">
        <v>0</v>
      </c>
      <c r="B27" s="191" t="s">
        <v>1</v>
      </c>
      <c r="C27" s="191" t="s">
        <v>2</v>
      </c>
      <c r="D27" s="191" t="s">
        <v>3</v>
      </c>
      <c r="E27" s="191"/>
      <c r="F27" s="191"/>
      <c r="G27" s="191"/>
      <c r="H27" s="191"/>
      <c r="I27" s="191"/>
      <c r="J27" s="191"/>
      <c r="K27" s="191"/>
    </row>
    <row r="28" spans="1:11" ht="76.5" x14ac:dyDescent="0.2">
      <c r="A28" s="191"/>
      <c r="B28" s="191"/>
      <c r="C28" s="191"/>
      <c r="D28" s="75" t="s">
        <v>16</v>
      </c>
      <c r="E28" s="75" t="s">
        <v>17</v>
      </c>
      <c r="F28" s="75" t="s">
        <v>18</v>
      </c>
      <c r="G28" s="75" t="s">
        <v>19</v>
      </c>
      <c r="H28" s="75" t="s">
        <v>20</v>
      </c>
      <c r="I28" s="75" t="s">
        <v>21</v>
      </c>
      <c r="J28" s="75" t="s">
        <v>22</v>
      </c>
      <c r="K28" s="75" t="s">
        <v>23</v>
      </c>
    </row>
    <row r="29" spans="1:11" ht="25.5" x14ac:dyDescent="0.2">
      <c r="A29" s="74">
        <v>13</v>
      </c>
      <c r="B29" s="74" t="s">
        <v>37</v>
      </c>
      <c r="C29" s="74" t="s">
        <v>38</v>
      </c>
      <c r="D29" s="190" t="s">
        <v>39</v>
      </c>
      <c r="E29" s="190"/>
      <c r="F29" s="190" t="s">
        <v>40</v>
      </c>
      <c r="G29" s="190"/>
      <c r="H29" s="190"/>
      <c r="I29" s="74" t="s">
        <v>26</v>
      </c>
      <c r="J29" s="74" t="s">
        <v>26</v>
      </c>
      <c r="K29" s="74" t="s">
        <v>39</v>
      </c>
    </row>
    <row r="30" spans="1:11" ht="102" x14ac:dyDescent="0.2">
      <c r="A30" s="74">
        <v>14</v>
      </c>
      <c r="B30" s="74" t="s">
        <v>41</v>
      </c>
      <c r="C30" s="74" t="s">
        <v>38</v>
      </c>
      <c r="D30" s="190" t="s">
        <v>42</v>
      </c>
      <c r="E30" s="190"/>
      <c r="F30" s="190" t="s">
        <v>43</v>
      </c>
      <c r="G30" s="190"/>
      <c r="H30" s="190"/>
      <c r="I30" s="74" t="s">
        <v>26</v>
      </c>
      <c r="J30" s="74" t="s">
        <v>26</v>
      </c>
      <c r="K30" s="74" t="s">
        <v>43</v>
      </c>
    </row>
    <row r="31" spans="1:11" ht="59.25" customHeight="1" x14ac:dyDescent="0.2">
      <c r="A31" s="74">
        <v>15</v>
      </c>
      <c r="B31" s="74" t="s">
        <v>44</v>
      </c>
      <c r="C31" s="74" t="s">
        <v>45</v>
      </c>
      <c r="D31" s="190" t="s">
        <v>46</v>
      </c>
      <c r="E31" s="190"/>
      <c r="F31" s="190"/>
      <c r="G31" s="190"/>
      <c r="H31" s="190"/>
      <c r="I31" s="190"/>
      <c r="J31" s="190"/>
      <c r="K31" s="190"/>
    </row>
    <row r="32" spans="1:11" ht="25.5" x14ac:dyDescent="0.2">
      <c r="A32" s="74">
        <v>16</v>
      </c>
      <c r="B32" s="74" t="s">
        <v>47</v>
      </c>
      <c r="C32" s="74" t="s">
        <v>48</v>
      </c>
      <c r="D32" s="190" t="s">
        <v>49</v>
      </c>
      <c r="E32" s="190"/>
      <c r="F32" s="190"/>
      <c r="G32" s="190"/>
      <c r="H32" s="190"/>
      <c r="I32" s="190"/>
      <c r="J32" s="190"/>
      <c r="K32" s="190"/>
    </row>
    <row r="33" spans="1:11" x14ac:dyDescent="0.2">
      <c r="A33" s="74">
        <v>17</v>
      </c>
      <c r="B33" s="74" t="s">
        <v>50</v>
      </c>
      <c r="C33" s="74" t="s">
        <v>51</v>
      </c>
      <c r="D33" s="190" t="s">
        <v>26</v>
      </c>
      <c r="E33" s="190"/>
      <c r="F33" s="190" t="s">
        <v>52</v>
      </c>
      <c r="G33" s="190"/>
      <c r="H33" s="190"/>
      <c r="I33" s="190"/>
      <c r="J33" s="190"/>
      <c r="K33" s="190"/>
    </row>
    <row r="34" spans="1:11" x14ac:dyDescent="0.2">
      <c r="A34" s="74">
        <v>18</v>
      </c>
      <c r="B34" s="74" t="s">
        <v>53</v>
      </c>
      <c r="C34" s="74" t="s">
        <v>51</v>
      </c>
      <c r="D34" s="190" t="s">
        <v>26</v>
      </c>
      <c r="E34" s="190"/>
      <c r="F34" s="190" t="s">
        <v>52</v>
      </c>
      <c r="G34" s="190"/>
      <c r="H34" s="190"/>
      <c r="I34" s="190"/>
      <c r="J34" s="190"/>
      <c r="K34" s="190"/>
    </row>
    <row r="35" spans="1:11" x14ac:dyDescent="0.2">
      <c r="A35" s="74">
        <v>19</v>
      </c>
      <c r="B35" s="74" t="s">
        <v>54</v>
      </c>
      <c r="C35" s="74" t="s">
        <v>51</v>
      </c>
      <c r="D35" s="190" t="s">
        <v>26</v>
      </c>
      <c r="E35" s="190"/>
      <c r="F35" s="190" t="s">
        <v>52</v>
      </c>
      <c r="G35" s="190"/>
      <c r="H35" s="190"/>
      <c r="I35" s="190"/>
      <c r="J35" s="190"/>
      <c r="K35" s="190"/>
    </row>
    <row r="36" spans="1:11" x14ac:dyDescent="0.2">
      <c r="A36" s="74">
        <v>20</v>
      </c>
      <c r="B36" s="74" t="s">
        <v>55</v>
      </c>
      <c r="C36" s="74" t="s">
        <v>56</v>
      </c>
      <c r="D36" s="190" t="s">
        <v>26</v>
      </c>
      <c r="E36" s="190"/>
      <c r="F36" s="190" t="s">
        <v>52</v>
      </c>
      <c r="G36" s="190"/>
      <c r="H36" s="190"/>
      <c r="I36" s="190"/>
      <c r="J36" s="190"/>
      <c r="K36" s="190"/>
    </row>
    <row r="38" spans="1:11" x14ac:dyDescent="0.2">
      <c r="A38" s="191" t="s">
        <v>0</v>
      </c>
      <c r="B38" s="191" t="s">
        <v>1</v>
      </c>
      <c r="C38" s="191" t="s">
        <v>2</v>
      </c>
      <c r="D38" s="191" t="s">
        <v>3</v>
      </c>
      <c r="E38" s="191"/>
      <c r="F38" s="191"/>
    </row>
    <row r="39" spans="1:11" ht="38.25" x14ac:dyDescent="0.2">
      <c r="A39" s="191"/>
      <c r="B39" s="191"/>
      <c r="C39" s="191"/>
      <c r="D39" s="73" t="s">
        <v>33</v>
      </c>
      <c r="E39" s="73" t="s">
        <v>34</v>
      </c>
      <c r="F39" s="73" t="s">
        <v>35</v>
      </c>
    </row>
    <row r="40" spans="1:11" x14ac:dyDescent="0.2">
      <c r="A40" s="74">
        <v>13</v>
      </c>
      <c r="B40" s="74" t="s">
        <v>37</v>
      </c>
      <c r="C40" s="74" t="s">
        <v>38</v>
      </c>
      <c r="D40" s="190" t="s">
        <v>57</v>
      </c>
      <c r="E40" s="190"/>
      <c r="F40" s="190"/>
    </row>
    <row r="41" spans="1:11" ht="25.5" x14ac:dyDescent="0.2">
      <c r="A41" s="74">
        <v>14</v>
      </c>
      <c r="B41" s="74" t="s">
        <v>41</v>
      </c>
      <c r="C41" s="74" t="s">
        <v>38</v>
      </c>
      <c r="D41" s="190" t="s">
        <v>57</v>
      </c>
      <c r="E41" s="190"/>
      <c r="F41" s="190"/>
    </row>
    <row r="42" spans="1:11" ht="38.25" x14ac:dyDescent="0.2">
      <c r="A42" s="74">
        <v>15</v>
      </c>
      <c r="B42" s="74" t="s">
        <v>44</v>
      </c>
      <c r="C42" s="74" t="s">
        <v>45</v>
      </c>
      <c r="D42" s="190" t="s">
        <v>46</v>
      </c>
      <c r="E42" s="190"/>
      <c r="F42" s="190"/>
    </row>
    <row r="43" spans="1:11" ht="25.5" x14ac:dyDescent="0.2">
      <c r="A43" s="74">
        <v>16</v>
      </c>
      <c r="B43" s="74" t="s">
        <v>47</v>
      </c>
      <c r="C43" s="74" t="s">
        <v>48</v>
      </c>
      <c r="D43" s="190" t="s">
        <v>49</v>
      </c>
      <c r="E43" s="190"/>
      <c r="F43" s="190"/>
    </row>
    <row r="44" spans="1:11" x14ac:dyDescent="0.2">
      <c r="A44" s="74">
        <v>17</v>
      </c>
      <c r="B44" s="74" t="s">
        <v>50</v>
      </c>
      <c r="C44" s="74" t="s">
        <v>51</v>
      </c>
      <c r="D44" s="74" t="s">
        <v>58</v>
      </c>
      <c r="E44" s="190" t="s">
        <v>26</v>
      </c>
      <c r="F44" s="190"/>
    </row>
    <row r="45" spans="1:11" x14ac:dyDescent="0.2">
      <c r="A45" s="74">
        <v>18</v>
      </c>
      <c r="B45" s="74" t="s">
        <v>53</v>
      </c>
      <c r="C45" s="74" t="s">
        <v>51</v>
      </c>
      <c r="D45" s="74" t="s">
        <v>58</v>
      </c>
      <c r="E45" s="190" t="s">
        <v>26</v>
      </c>
      <c r="F45" s="190"/>
    </row>
    <row r="46" spans="1:11" x14ac:dyDescent="0.2">
      <c r="A46" s="74">
        <v>19</v>
      </c>
      <c r="B46" s="74" t="s">
        <v>54</v>
      </c>
      <c r="C46" s="74" t="s">
        <v>51</v>
      </c>
      <c r="D46" s="74" t="s">
        <v>58</v>
      </c>
      <c r="E46" s="190" t="s">
        <v>26</v>
      </c>
      <c r="F46" s="190"/>
    </row>
    <row r="47" spans="1:11" x14ac:dyDescent="0.2">
      <c r="A47" s="74">
        <v>20</v>
      </c>
      <c r="B47" s="74" t="s">
        <v>55</v>
      </c>
      <c r="C47" s="74" t="s">
        <v>56</v>
      </c>
      <c r="D47" s="74" t="s">
        <v>58</v>
      </c>
      <c r="E47" s="190" t="s">
        <v>26</v>
      </c>
      <c r="F47" s="190"/>
    </row>
  </sheetData>
  <mergeCells count="50">
    <mergeCell ref="E46:F46"/>
    <mergeCell ref="E47:F47"/>
    <mergeCell ref="A1:D1"/>
    <mergeCell ref="A2:D2"/>
    <mergeCell ref="A26:K26"/>
    <mergeCell ref="A12:K12"/>
    <mergeCell ref="D40:F40"/>
    <mergeCell ref="D41:F41"/>
    <mergeCell ref="D42:F42"/>
    <mergeCell ref="D43:F43"/>
    <mergeCell ref="E44:F44"/>
    <mergeCell ref="E45:F45"/>
    <mergeCell ref="D36:E36"/>
    <mergeCell ref="F36:K36"/>
    <mergeCell ref="A38:A39"/>
    <mergeCell ref="B38:B39"/>
    <mergeCell ref="C38:C39"/>
    <mergeCell ref="D38:F38"/>
    <mergeCell ref="D33:E33"/>
    <mergeCell ref="F33:K33"/>
    <mergeCell ref="D34:E34"/>
    <mergeCell ref="F34:K34"/>
    <mergeCell ref="D35:E35"/>
    <mergeCell ref="F35:K35"/>
    <mergeCell ref="D32:K32"/>
    <mergeCell ref="D22:F22"/>
    <mergeCell ref="D23:F23"/>
    <mergeCell ref="D24:F24"/>
    <mergeCell ref="D25:F25"/>
    <mergeCell ref="D29:E29"/>
    <mergeCell ref="F29:H29"/>
    <mergeCell ref="D30:E30"/>
    <mergeCell ref="F30:H30"/>
    <mergeCell ref="D31:K31"/>
    <mergeCell ref="A27:A28"/>
    <mergeCell ref="B27:B28"/>
    <mergeCell ref="C27:C28"/>
    <mergeCell ref="D27:K27"/>
    <mergeCell ref="D17:K17"/>
    <mergeCell ref="D18:H18"/>
    <mergeCell ref="A20:A21"/>
    <mergeCell ref="B20:B21"/>
    <mergeCell ref="C20:C21"/>
    <mergeCell ref="D20:F20"/>
    <mergeCell ref="F16:H16"/>
    <mergeCell ref="A13:A14"/>
    <mergeCell ref="B13:B14"/>
    <mergeCell ref="C13:C14"/>
    <mergeCell ref="D13:K13"/>
    <mergeCell ref="D15:K15"/>
  </mergeCells>
  <pageMargins left="0.31496062992125984" right="0.31496062992125984" top="0.35433070866141736" bottom="0.35433070866141736" header="0.31496062992125984" footer="0.31496062992125984"/>
  <pageSetup paperSize="8" scale="71"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P40"/>
  <sheetViews>
    <sheetView view="pageBreakPreview" zoomScaleNormal="100" zoomScaleSheetLayoutView="100" workbookViewId="0">
      <pane xSplit="1" ySplit="1" topLeftCell="B2" activePane="bottomRight" state="frozen"/>
      <selection activeCell="E1" sqref="E1"/>
      <selection pane="topRight" activeCell="E1" sqref="E1"/>
      <selection pane="bottomLeft" activeCell="E1" sqref="E1"/>
      <selection pane="bottomRight" activeCell="E1" sqref="E1"/>
    </sheetView>
  </sheetViews>
  <sheetFormatPr defaultRowHeight="15" x14ac:dyDescent="0.25"/>
  <cols>
    <col min="1" max="1" width="3" style="8" customWidth="1"/>
    <col min="2" max="2" width="16" style="176" customWidth="1"/>
    <col min="3" max="12" width="18" style="20" customWidth="1"/>
  </cols>
  <sheetData>
    <row r="1" spans="1:16" ht="24" customHeight="1" x14ac:dyDescent="0.25">
      <c r="A1" s="89" t="s">
        <v>0</v>
      </c>
      <c r="B1" s="286" t="s">
        <v>153</v>
      </c>
      <c r="C1" s="287"/>
      <c r="D1" s="287"/>
      <c r="E1" s="287"/>
      <c r="F1" s="287"/>
      <c r="G1" s="287"/>
      <c r="H1" s="287"/>
      <c r="I1" s="287"/>
      <c r="J1" s="287"/>
      <c r="K1" s="287"/>
      <c r="L1" s="288"/>
    </row>
    <row r="2" spans="1:16" ht="15" customHeight="1" x14ac:dyDescent="0.25">
      <c r="A2" s="89">
        <v>1</v>
      </c>
      <c r="B2" s="284" t="s">
        <v>161</v>
      </c>
      <c r="C2" s="285"/>
      <c r="D2" s="285"/>
      <c r="E2" s="285"/>
      <c r="F2" s="285"/>
      <c r="G2" s="285"/>
      <c r="H2" s="285"/>
      <c r="I2" s="285"/>
      <c r="J2" s="285"/>
      <c r="K2" s="285"/>
      <c r="L2" s="277"/>
    </row>
    <row r="3" spans="1:16" ht="66.75" customHeight="1" x14ac:dyDescent="0.25">
      <c r="A3" s="89">
        <v>2</v>
      </c>
      <c r="B3" s="280" t="s">
        <v>323</v>
      </c>
      <c r="C3" s="270" t="s">
        <v>162</v>
      </c>
      <c r="D3" s="270"/>
      <c r="E3" s="270"/>
      <c r="F3" s="270"/>
      <c r="G3" s="270"/>
      <c r="H3" s="270"/>
      <c r="I3" s="270"/>
      <c r="J3" s="270"/>
      <c r="K3" s="270"/>
      <c r="L3" s="270"/>
    </row>
    <row r="4" spans="1:16" ht="55.5" customHeight="1" x14ac:dyDescent="0.25">
      <c r="A4" s="89">
        <v>3</v>
      </c>
      <c r="B4" s="280"/>
      <c r="C4" s="270" t="s">
        <v>163</v>
      </c>
      <c r="D4" s="270"/>
      <c r="E4" s="270"/>
      <c r="F4" s="270"/>
      <c r="G4" s="270"/>
      <c r="H4" s="270"/>
      <c r="I4" s="270"/>
      <c r="J4" s="270"/>
      <c r="K4" s="270"/>
      <c r="L4" s="270"/>
    </row>
    <row r="5" spans="1:16" ht="41.25" customHeight="1" x14ac:dyDescent="0.25">
      <c r="A5" s="89">
        <v>4</v>
      </c>
      <c r="B5" s="280"/>
      <c r="C5" s="270" t="s">
        <v>164</v>
      </c>
      <c r="D5" s="270"/>
      <c r="E5" s="270"/>
      <c r="F5" s="270"/>
      <c r="G5" s="270"/>
      <c r="H5" s="270"/>
      <c r="I5" s="270"/>
      <c r="J5" s="270"/>
      <c r="K5" s="270"/>
      <c r="L5" s="270"/>
    </row>
    <row r="6" spans="1:16" ht="55.5" customHeight="1" x14ac:dyDescent="0.25">
      <c r="A6" s="89">
        <v>5</v>
      </c>
      <c r="B6" s="280" t="s">
        <v>324</v>
      </c>
      <c r="C6" s="270" t="s">
        <v>165</v>
      </c>
      <c r="D6" s="270"/>
      <c r="E6" s="270"/>
      <c r="F6" s="270"/>
      <c r="G6" s="270"/>
      <c r="H6" s="270"/>
      <c r="I6" s="270"/>
      <c r="J6" s="270"/>
      <c r="K6" s="270"/>
      <c r="L6" s="270"/>
    </row>
    <row r="7" spans="1:16" ht="67.5" customHeight="1" x14ac:dyDescent="0.25">
      <c r="A7" s="89">
        <v>6</v>
      </c>
      <c r="B7" s="280"/>
      <c r="C7" s="270" t="s">
        <v>166</v>
      </c>
      <c r="D7" s="270"/>
      <c r="E7" s="270"/>
      <c r="F7" s="270"/>
      <c r="G7" s="270"/>
      <c r="H7" s="270"/>
      <c r="I7" s="270"/>
      <c r="J7" s="270"/>
      <c r="K7" s="270"/>
      <c r="L7" s="270"/>
    </row>
    <row r="8" spans="1:16" ht="66.75" customHeight="1" x14ac:dyDescent="0.25">
      <c r="A8" s="89">
        <v>7</v>
      </c>
      <c r="B8" s="280"/>
      <c r="C8" s="270" t="s">
        <v>167</v>
      </c>
      <c r="D8" s="270"/>
      <c r="E8" s="270"/>
      <c r="F8" s="270"/>
      <c r="G8" s="270"/>
      <c r="H8" s="270"/>
      <c r="I8" s="270"/>
      <c r="J8" s="270"/>
      <c r="K8" s="270"/>
      <c r="L8" s="270"/>
    </row>
    <row r="9" spans="1:16" x14ac:dyDescent="0.25">
      <c r="A9" s="282">
        <v>8</v>
      </c>
      <c r="B9" s="280" t="s">
        <v>302</v>
      </c>
      <c r="C9" s="270" t="s">
        <v>168</v>
      </c>
      <c r="D9" s="270"/>
      <c r="E9" s="270"/>
      <c r="F9" s="270"/>
      <c r="G9" s="270"/>
      <c r="H9" s="270"/>
      <c r="I9" s="270"/>
      <c r="J9" s="270"/>
      <c r="K9" s="270"/>
      <c r="L9" s="270"/>
      <c r="M9" s="10"/>
      <c r="N9" s="10"/>
      <c r="O9" s="10"/>
      <c r="P9" s="9"/>
    </row>
    <row r="10" spans="1:16" x14ac:dyDescent="0.25">
      <c r="A10" s="282"/>
      <c r="B10" s="280"/>
      <c r="C10" s="270"/>
      <c r="D10" s="270"/>
      <c r="E10" s="270"/>
      <c r="F10" s="270"/>
      <c r="G10" s="270"/>
      <c r="H10" s="270"/>
      <c r="I10" s="270"/>
      <c r="J10" s="270"/>
      <c r="K10" s="270"/>
      <c r="L10" s="270"/>
      <c r="M10" s="10"/>
      <c r="N10" s="10"/>
      <c r="O10" s="10"/>
      <c r="P10" s="9"/>
    </row>
    <row r="11" spans="1:16" x14ac:dyDescent="0.25">
      <c r="A11" s="282"/>
      <c r="B11" s="280"/>
      <c r="C11" s="270"/>
      <c r="D11" s="270"/>
      <c r="E11" s="270"/>
      <c r="F11" s="270"/>
      <c r="G11" s="270"/>
      <c r="H11" s="270"/>
      <c r="I11" s="270"/>
      <c r="J11" s="270"/>
      <c r="K11" s="270"/>
      <c r="L11" s="270"/>
      <c r="M11" s="10"/>
      <c r="N11" s="10"/>
      <c r="O11" s="10"/>
      <c r="P11" s="9"/>
    </row>
    <row r="12" spans="1:16" ht="15" customHeight="1" x14ac:dyDescent="0.25">
      <c r="A12" s="282">
        <v>9</v>
      </c>
      <c r="B12" s="280"/>
      <c r="C12" s="271" t="s">
        <v>169</v>
      </c>
      <c r="D12" s="272"/>
      <c r="E12" s="272"/>
      <c r="F12" s="272"/>
      <c r="G12" s="272"/>
      <c r="H12" s="272"/>
      <c r="I12" s="272"/>
      <c r="J12" s="272"/>
      <c r="K12" s="273"/>
      <c r="L12" s="130"/>
      <c r="M12" s="10"/>
      <c r="N12" s="10"/>
      <c r="O12" s="10"/>
      <c r="P12" s="9"/>
    </row>
    <row r="13" spans="1:16" x14ac:dyDescent="0.25">
      <c r="A13" s="282"/>
      <c r="B13" s="281"/>
      <c r="C13" s="274"/>
      <c r="D13" s="275"/>
      <c r="E13" s="275"/>
      <c r="F13" s="275"/>
      <c r="G13" s="275"/>
      <c r="H13" s="275"/>
      <c r="I13" s="275"/>
      <c r="J13" s="275"/>
      <c r="K13" s="276"/>
      <c r="L13" s="130"/>
      <c r="M13" s="10"/>
      <c r="N13" s="10"/>
      <c r="O13" s="10"/>
      <c r="P13" s="9"/>
    </row>
    <row r="14" spans="1:16" x14ac:dyDescent="0.25">
      <c r="A14" s="282"/>
      <c r="B14" s="281"/>
      <c r="C14" s="277" t="s">
        <v>174</v>
      </c>
      <c r="D14" s="270"/>
      <c r="E14" s="270"/>
      <c r="F14" s="270"/>
      <c r="G14" s="270"/>
      <c r="H14" s="270"/>
      <c r="I14" s="270"/>
      <c r="J14" s="270"/>
      <c r="K14" s="270"/>
      <c r="L14" s="270"/>
      <c r="M14" s="10"/>
      <c r="N14" s="10"/>
      <c r="O14" s="10"/>
      <c r="P14" s="9"/>
    </row>
    <row r="15" spans="1:16" x14ac:dyDescent="0.25">
      <c r="A15" s="282"/>
      <c r="B15" s="281"/>
      <c r="C15" s="277"/>
      <c r="D15" s="270"/>
      <c r="E15" s="270"/>
      <c r="F15" s="270"/>
      <c r="G15" s="270"/>
      <c r="H15" s="270"/>
      <c r="I15" s="270"/>
      <c r="J15" s="270"/>
      <c r="K15" s="270"/>
      <c r="L15" s="270"/>
      <c r="M15" s="9"/>
      <c r="N15" s="9"/>
      <c r="O15" s="9"/>
      <c r="P15" s="9"/>
    </row>
    <row r="16" spans="1:16" x14ac:dyDescent="0.25">
      <c r="A16" s="282"/>
      <c r="B16" s="281"/>
      <c r="C16" s="278" t="s">
        <v>303</v>
      </c>
      <c r="D16" s="279"/>
      <c r="E16" s="279"/>
      <c r="F16" s="279"/>
      <c r="G16" s="279"/>
      <c r="H16" s="279"/>
      <c r="I16" s="279"/>
      <c r="J16" s="279"/>
      <c r="K16" s="279"/>
      <c r="L16" s="279"/>
      <c r="M16" s="10"/>
      <c r="N16" s="10"/>
      <c r="O16" s="10"/>
      <c r="P16" s="9"/>
    </row>
    <row r="17" spans="1:16" x14ac:dyDescent="0.25">
      <c r="A17" s="282"/>
      <c r="B17" s="281"/>
      <c r="C17" s="278"/>
      <c r="D17" s="279"/>
      <c r="E17" s="279"/>
      <c r="F17" s="279"/>
      <c r="G17" s="279"/>
      <c r="H17" s="279"/>
      <c r="I17" s="279"/>
      <c r="J17" s="279"/>
      <c r="K17" s="279"/>
      <c r="L17" s="279"/>
      <c r="M17" s="9"/>
      <c r="N17" s="9"/>
      <c r="O17" s="9"/>
      <c r="P17" s="9"/>
    </row>
    <row r="18" spans="1:16" x14ac:dyDescent="0.25">
      <c r="A18" s="283">
        <v>10</v>
      </c>
      <c r="B18" s="281" t="s">
        <v>131</v>
      </c>
      <c r="C18" s="277" t="s">
        <v>170</v>
      </c>
      <c r="D18" s="270"/>
      <c r="E18" s="270"/>
      <c r="F18" s="270"/>
      <c r="G18" s="270"/>
      <c r="H18" s="270"/>
      <c r="I18" s="270"/>
      <c r="J18" s="270"/>
      <c r="K18" s="270"/>
      <c r="L18" s="270"/>
      <c r="M18" s="9"/>
      <c r="N18" s="9"/>
      <c r="O18" s="9"/>
      <c r="P18" s="9"/>
    </row>
    <row r="19" spans="1:16" x14ac:dyDescent="0.25">
      <c r="A19" s="283"/>
      <c r="B19" s="289"/>
      <c r="C19" s="277"/>
      <c r="D19" s="270"/>
      <c r="E19" s="270"/>
      <c r="F19" s="270"/>
      <c r="G19" s="270"/>
      <c r="H19" s="270"/>
      <c r="I19" s="270"/>
      <c r="J19" s="270"/>
      <c r="K19" s="270"/>
      <c r="L19" s="270"/>
      <c r="M19" s="9"/>
      <c r="N19" s="9"/>
      <c r="O19" s="9"/>
      <c r="P19" s="9"/>
    </row>
    <row r="20" spans="1:16" x14ac:dyDescent="0.25">
      <c r="A20" s="283"/>
      <c r="B20" s="289"/>
      <c r="C20" s="277"/>
      <c r="D20" s="270"/>
      <c r="E20" s="270"/>
      <c r="F20" s="270"/>
      <c r="G20" s="270"/>
      <c r="H20" s="270"/>
      <c r="I20" s="270"/>
      <c r="J20" s="270"/>
      <c r="K20" s="270"/>
      <c r="L20" s="270"/>
    </row>
    <row r="21" spans="1:16" x14ac:dyDescent="0.25">
      <c r="A21" s="283"/>
      <c r="B21" s="289"/>
      <c r="C21" s="277"/>
      <c r="D21" s="270"/>
      <c r="E21" s="270"/>
      <c r="F21" s="270"/>
      <c r="G21" s="270"/>
      <c r="H21" s="270"/>
      <c r="I21" s="270"/>
      <c r="J21" s="270"/>
      <c r="K21" s="270"/>
      <c r="L21" s="270"/>
    </row>
    <row r="22" spans="1:16" x14ac:dyDescent="0.25">
      <c r="A22" s="283">
        <v>11</v>
      </c>
      <c r="B22" s="289"/>
      <c r="C22" s="277" t="s">
        <v>171</v>
      </c>
      <c r="D22" s="270"/>
      <c r="E22" s="270"/>
      <c r="F22" s="270"/>
      <c r="G22" s="270"/>
      <c r="H22" s="270"/>
      <c r="I22" s="270"/>
      <c r="J22" s="270"/>
      <c r="K22" s="270"/>
      <c r="L22" s="270"/>
    </row>
    <row r="23" spans="1:16" x14ac:dyDescent="0.25">
      <c r="A23" s="283"/>
      <c r="B23" s="290"/>
      <c r="C23" s="277"/>
      <c r="D23" s="270"/>
      <c r="E23" s="270"/>
      <c r="F23" s="270"/>
      <c r="G23" s="270"/>
      <c r="H23" s="270"/>
      <c r="I23" s="270"/>
      <c r="J23" s="270"/>
      <c r="K23" s="270"/>
      <c r="L23" s="270"/>
    </row>
    <row r="24" spans="1:16" ht="28.5" customHeight="1" x14ac:dyDescent="0.25">
      <c r="A24" s="283">
        <v>12</v>
      </c>
      <c r="B24" s="281" t="s">
        <v>317</v>
      </c>
      <c r="C24" s="276" t="s">
        <v>172</v>
      </c>
      <c r="D24" s="291"/>
      <c r="E24" s="291"/>
      <c r="F24" s="291"/>
      <c r="G24" s="291"/>
      <c r="H24" s="291"/>
      <c r="I24" s="291"/>
      <c r="J24" s="291"/>
      <c r="K24" s="291"/>
      <c r="L24" s="291"/>
    </row>
    <row r="25" spans="1:16" ht="25.5" customHeight="1" x14ac:dyDescent="0.25">
      <c r="A25" s="283"/>
      <c r="B25" s="289"/>
      <c r="C25" s="277"/>
      <c r="D25" s="270"/>
      <c r="E25" s="270"/>
      <c r="F25" s="270"/>
      <c r="G25" s="270"/>
      <c r="H25" s="270"/>
      <c r="I25" s="270"/>
      <c r="J25" s="270"/>
      <c r="K25" s="270"/>
      <c r="L25" s="270"/>
    </row>
    <row r="26" spans="1:16" ht="15" customHeight="1" x14ac:dyDescent="0.25">
      <c r="A26" s="283">
        <v>13</v>
      </c>
      <c r="B26" s="281" t="s">
        <v>315</v>
      </c>
      <c r="C26" s="277" t="s">
        <v>316</v>
      </c>
      <c r="D26" s="270"/>
      <c r="E26" s="270"/>
      <c r="F26" s="270"/>
      <c r="G26" s="270"/>
      <c r="H26" s="270"/>
      <c r="I26" s="270"/>
      <c r="J26" s="270"/>
      <c r="K26" s="270"/>
      <c r="L26" s="270"/>
    </row>
    <row r="27" spans="1:16" x14ac:dyDescent="0.25">
      <c r="A27" s="283"/>
      <c r="B27" s="289"/>
      <c r="C27" s="277"/>
      <c r="D27" s="270"/>
      <c r="E27" s="270"/>
      <c r="F27" s="270"/>
      <c r="G27" s="270"/>
      <c r="H27" s="270"/>
      <c r="I27" s="270"/>
      <c r="J27" s="270"/>
      <c r="K27" s="270"/>
      <c r="L27" s="270"/>
    </row>
    <row r="28" spans="1:16" x14ac:dyDescent="0.25">
      <c r="A28" s="283"/>
      <c r="B28" s="289"/>
      <c r="C28" s="277"/>
      <c r="D28" s="270"/>
      <c r="E28" s="270"/>
      <c r="F28" s="270"/>
      <c r="G28" s="270"/>
      <c r="H28" s="270"/>
      <c r="I28" s="270"/>
      <c r="J28" s="270"/>
      <c r="K28" s="270"/>
      <c r="L28" s="270"/>
    </row>
    <row r="29" spans="1:16" x14ac:dyDescent="0.25">
      <c r="A29" s="283"/>
      <c r="B29" s="289"/>
      <c r="C29" s="277"/>
      <c r="D29" s="270"/>
      <c r="E29" s="270"/>
      <c r="F29" s="270"/>
      <c r="G29" s="270"/>
      <c r="H29" s="270"/>
      <c r="I29" s="270"/>
      <c r="J29" s="270"/>
      <c r="K29" s="270"/>
      <c r="L29" s="270"/>
    </row>
    <row r="30" spans="1:16" x14ac:dyDescent="0.25">
      <c r="A30" s="283"/>
      <c r="B30" s="289"/>
      <c r="C30" s="277"/>
      <c r="D30" s="270"/>
      <c r="E30" s="270"/>
      <c r="F30" s="270"/>
      <c r="G30" s="270"/>
      <c r="H30" s="270"/>
      <c r="I30" s="270"/>
      <c r="J30" s="270"/>
      <c r="K30" s="270"/>
      <c r="L30" s="270"/>
    </row>
    <row r="31" spans="1:16" x14ac:dyDescent="0.25">
      <c r="A31" s="283"/>
      <c r="B31" s="289"/>
      <c r="C31" s="277"/>
      <c r="D31" s="270"/>
      <c r="E31" s="270"/>
      <c r="F31" s="270"/>
      <c r="G31" s="270"/>
      <c r="H31" s="270"/>
      <c r="I31" s="270"/>
      <c r="J31" s="270"/>
      <c r="K31" s="270"/>
      <c r="L31" s="270"/>
    </row>
    <row r="32" spans="1:16" x14ac:dyDescent="0.25">
      <c r="A32" s="283"/>
      <c r="B32" s="289"/>
      <c r="C32" s="277"/>
      <c r="D32" s="270"/>
      <c r="E32" s="270"/>
      <c r="F32" s="270"/>
      <c r="G32" s="270"/>
      <c r="H32" s="270"/>
      <c r="I32" s="270"/>
      <c r="J32" s="270"/>
      <c r="K32" s="270"/>
      <c r="L32" s="270"/>
    </row>
    <row r="33" spans="1:12" x14ac:dyDescent="0.25">
      <c r="A33" s="283"/>
      <c r="B33" s="289"/>
      <c r="C33" s="277"/>
      <c r="D33" s="270"/>
      <c r="E33" s="270"/>
      <c r="F33" s="270"/>
      <c r="G33" s="270"/>
      <c r="H33" s="270"/>
      <c r="I33" s="270"/>
      <c r="J33" s="270"/>
      <c r="K33" s="270"/>
      <c r="L33" s="270"/>
    </row>
    <row r="34" spans="1:12" ht="15" customHeight="1" x14ac:dyDescent="0.25">
      <c r="A34" s="283">
        <v>14</v>
      </c>
      <c r="B34" s="281" t="s">
        <v>318</v>
      </c>
      <c r="C34" s="277" t="s">
        <v>173</v>
      </c>
      <c r="D34" s="270"/>
      <c r="E34" s="270"/>
      <c r="F34" s="270"/>
      <c r="G34" s="270"/>
      <c r="H34" s="270"/>
      <c r="I34" s="270"/>
      <c r="J34" s="270"/>
      <c r="K34" s="270"/>
      <c r="L34" s="270"/>
    </row>
    <row r="35" spans="1:12" x14ac:dyDescent="0.25">
      <c r="A35" s="283"/>
      <c r="B35" s="289"/>
      <c r="C35" s="277"/>
      <c r="D35" s="270"/>
      <c r="E35" s="270"/>
      <c r="F35" s="270"/>
      <c r="G35" s="270"/>
      <c r="H35" s="270"/>
      <c r="I35" s="270"/>
      <c r="J35" s="270"/>
      <c r="K35" s="270"/>
      <c r="L35" s="270"/>
    </row>
    <row r="36" spans="1:12" x14ac:dyDescent="0.25">
      <c r="A36" s="292"/>
      <c r="B36" s="289"/>
      <c r="C36" s="273"/>
      <c r="D36" s="293"/>
      <c r="E36" s="293"/>
      <c r="F36" s="293"/>
      <c r="G36" s="293"/>
      <c r="H36" s="293"/>
      <c r="I36" s="293"/>
      <c r="J36" s="293"/>
      <c r="K36" s="293"/>
      <c r="L36" s="293"/>
    </row>
    <row r="37" spans="1:12" ht="150.75" customHeight="1" x14ac:dyDescent="0.25">
      <c r="A37" s="282">
        <v>15</v>
      </c>
      <c r="B37" s="280" t="s">
        <v>17</v>
      </c>
      <c r="C37" s="270" t="s">
        <v>325</v>
      </c>
      <c r="D37" s="270"/>
      <c r="E37" s="270"/>
      <c r="F37" s="270"/>
      <c r="G37" s="270"/>
      <c r="H37" s="270"/>
      <c r="I37" s="270"/>
      <c r="J37" s="270"/>
      <c r="K37" s="270"/>
      <c r="L37" s="270"/>
    </row>
    <row r="38" spans="1:12" ht="93.75" customHeight="1" x14ac:dyDescent="0.25">
      <c r="A38" s="282"/>
      <c r="B38" s="280"/>
      <c r="C38" s="270"/>
      <c r="D38" s="270"/>
      <c r="E38" s="270"/>
      <c r="F38" s="270"/>
      <c r="G38" s="270"/>
      <c r="H38" s="270"/>
      <c r="I38" s="270"/>
      <c r="J38" s="270"/>
      <c r="K38" s="270"/>
      <c r="L38" s="270"/>
    </row>
    <row r="39" spans="1:12" ht="15" customHeight="1" x14ac:dyDescent="0.25">
      <c r="A39" s="282"/>
      <c r="B39" s="280"/>
      <c r="C39" s="270" t="s">
        <v>319</v>
      </c>
      <c r="D39" s="270"/>
      <c r="E39" s="270"/>
      <c r="F39" s="270"/>
      <c r="G39" s="270"/>
      <c r="H39" s="270"/>
      <c r="I39" s="270"/>
      <c r="J39" s="270"/>
      <c r="K39" s="270"/>
      <c r="L39" s="270"/>
    </row>
    <row r="40" spans="1:12" ht="12.75" customHeight="1" x14ac:dyDescent="0.25">
      <c r="A40" s="282"/>
      <c r="B40" s="280"/>
      <c r="C40" s="270"/>
      <c r="D40" s="270"/>
      <c r="E40" s="270"/>
      <c r="F40" s="270"/>
      <c r="G40" s="270"/>
      <c r="H40" s="270"/>
      <c r="I40" s="270"/>
      <c r="J40" s="270"/>
      <c r="K40" s="270"/>
      <c r="L40" s="270"/>
    </row>
  </sheetData>
  <mergeCells count="35">
    <mergeCell ref="B37:B40"/>
    <mergeCell ref="A37:A40"/>
    <mergeCell ref="C37:L38"/>
    <mergeCell ref="C39:L40"/>
    <mergeCell ref="B18:B23"/>
    <mergeCell ref="C18:L21"/>
    <mergeCell ref="A22:A23"/>
    <mergeCell ref="C22:L23"/>
    <mergeCell ref="A24:A25"/>
    <mergeCell ref="C24:L25"/>
    <mergeCell ref="A34:A36"/>
    <mergeCell ref="C34:L36"/>
    <mergeCell ref="B24:B25"/>
    <mergeCell ref="B26:B33"/>
    <mergeCell ref="B34:B36"/>
    <mergeCell ref="B2:L2"/>
    <mergeCell ref="B1:L1"/>
    <mergeCell ref="B3:B5"/>
    <mergeCell ref="C7:L7"/>
    <mergeCell ref="C8:L8"/>
    <mergeCell ref="B6:B8"/>
    <mergeCell ref="C3:L3"/>
    <mergeCell ref="C4:L4"/>
    <mergeCell ref="C5:L5"/>
    <mergeCell ref="C6:L6"/>
    <mergeCell ref="B9:B17"/>
    <mergeCell ref="A9:A11"/>
    <mergeCell ref="A12:A17"/>
    <mergeCell ref="A18:A21"/>
    <mergeCell ref="A26:A33"/>
    <mergeCell ref="C9:L11"/>
    <mergeCell ref="C12:K13"/>
    <mergeCell ref="C14:L15"/>
    <mergeCell ref="C16:L17"/>
    <mergeCell ref="C26:L33"/>
  </mergeCells>
  <pageMargins left="0.31496062992125984" right="0.31496062992125984" top="0.35433070866141736" bottom="0.35433070866141736" header="0.31496062992125984" footer="0.31496062992125984"/>
  <pageSetup paperSize="8"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4"/>
  <sheetViews>
    <sheetView view="pageBreakPreview" zoomScale="80" zoomScaleNormal="90" zoomScaleSheetLayoutView="80" workbookViewId="0">
      <pane ySplit="4" topLeftCell="A5" activePane="bottomLeft" state="frozen"/>
      <selection pane="bottomLeft" activeCell="F5" sqref="F5"/>
    </sheetView>
  </sheetViews>
  <sheetFormatPr defaultRowHeight="48.75" customHeight="1" x14ac:dyDescent="0.2"/>
  <cols>
    <col min="1" max="2" width="4.28515625" style="1" customWidth="1"/>
    <col min="3" max="3" width="15.7109375" style="5" customWidth="1"/>
    <col min="4" max="4" width="31.7109375" style="2" customWidth="1"/>
    <col min="5" max="5" width="19" style="2" customWidth="1"/>
    <col min="6" max="6" width="51.42578125" style="2" customWidth="1"/>
    <col min="7" max="7" width="88.42578125" style="6" customWidth="1"/>
    <col min="8" max="8" width="47.7109375" style="2" customWidth="1"/>
    <col min="9" max="16384" width="9.140625" style="2"/>
  </cols>
  <sheetData>
    <row r="1" spans="1:8" s="50" customFormat="1" ht="28.5" customHeight="1" x14ac:dyDescent="0.2">
      <c r="A1" s="216" t="s">
        <v>238</v>
      </c>
      <c r="B1" s="217"/>
      <c r="C1" s="217"/>
      <c r="D1" s="217"/>
      <c r="E1" s="217"/>
      <c r="F1" s="217"/>
      <c r="G1" s="217"/>
    </row>
    <row r="2" spans="1:8" ht="31.5" customHeight="1" x14ac:dyDescent="0.2">
      <c r="A2" s="215" t="s">
        <v>193</v>
      </c>
      <c r="B2" s="215"/>
      <c r="C2" s="215"/>
      <c r="D2" s="215"/>
      <c r="E2" s="215"/>
      <c r="F2" s="215"/>
      <c r="G2" s="215"/>
    </row>
    <row r="3" spans="1:8" ht="33.75" customHeight="1" thickBot="1" x14ac:dyDescent="0.25">
      <c r="A3" s="195" t="s">
        <v>231</v>
      </c>
      <c r="B3" s="195"/>
      <c r="C3" s="195"/>
      <c r="D3" s="196" t="s">
        <v>232</v>
      </c>
      <c r="E3" s="196"/>
      <c r="F3" s="196"/>
      <c r="G3" s="196"/>
    </row>
    <row r="4" spans="1:8" s="51" customFormat="1" ht="37.5" customHeight="1" thickBot="1" x14ac:dyDescent="0.3">
      <c r="A4" s="199" t="s">
        <v>0</v>
      </c>
      <c r="B4" s="200"/>
      <c r="C4" s="66" t="s">
        <v>59</v>
      </c>
      <c r="D4" s="66" t="s">
        <v>60</v>
      </c>
      <c r="E4" s="66" t="s">
        <v>236</v>
      </c>
      <c r="F4" s="66" t="s">
        <v>61</v>
      </c>
      <c r="G4" s="67" t="s">
        <v>60</v>
      </c>
    </row>
    <row r="5" spans="1:8" ht="63.75" thickBot="1" x14ac:dyDescent="0.25">
      <c r="A5" s="64">
        <v>1</v>
      </c>
      <c r="B5" s="65">
        <v>1</v>
      </c>
      <c r="C5" s="69" t="s">
        <v>62</v>
      </c>
      <c r="D5" s="63" t="s">
        <v>63</v>
      </c>
      <c r="E5" s="71"/>
      <c r="F5" s="55" t="s">
        <v>64</v>
      </c>
      <c r="G5" s="56" t="s">
        <v>65</v>
      </c>
      <c r="H5" s="49"/>
    </row>
    <row r="6" spans="1:8" ht="24.75" customHeight="1" x14ac:dyDescent="0.2">
      <c r="A6" s="201">
        <v>2</v>
      </c>
      <c r="B6" s="204">
        <v>1</v>
      </c>
      <c r="C6" s="206" t="s">
        <v>66</v>
      </c>
      <c r="D6" s="209" t="s">
        <v>67</v>
      </c>
      <c r="E6" s="197">
        <v>1</v>
      </c>
      <c r="F6" s="58" t="s">
        <v>68</v>
      </c>
      <c r="G6" s="213" t="s">
        <v>175</v>
      </c>
    </row>
    <row r="7" spans="1:8" ht="24.75" customHeight="1" thickBot="1" x14ac:dyDescent="0.25">
      <c r="A7" s="202"/>
      <c r="B7" s="205"/>
      <c r="C7" s="207"/>
      <c r="D7" s="210"/>
      <c r="E7" s="198"/>
      <c r="F7" s="61" t="s">
        <v>70</v>
      </c>
      <c r="G7" s="214"/>
    </row>
    <row r="8" spans="1:8" s="3" customFormat="1" ht="42.75" customHeight="1" x14ac:dyDescent="0.2">
      <c r="A8" s="202"/>
      <c r="B8" s="205">
        <v>2</v>
      </c>
      <c r="C8" s="207"/>
      <c r="D8" s="209" t="s">
        <v>71</v>
      </c>
      <c r="E8" s="197">
        <v>1</v>
      </c>
      <c r="F8" s="58" t="s">
        <v>72</v>
      </c>
      <c r="G8" s="213" t="s">
        <v>241</v>
      </c>
    </row>
    <row r="9" spans="1:8" s="3" customFormat="1" ht="42.75" customHeight="1" thickBot="1" x14ac:dyDescent="0.25">
      <c r="A9" s="202"/>
      <c r="B9" s="205"/>
      <c r="C9" s="207"/>
      <c r="D9" s="210"/>
      <c r="E9" s="198"/>
      <c r="F9" s="61" t="s">
        <v>73</v>
      </c>
      <c r="G9" s="214"/>
    </row>
    <row r="10" spans="1:8" ht="24.75" customHeight="1" x14ac:dyDescent="0.2">
      <c r="A10" s="202"/>
      <c r="B10" s="205">
        <v>3</v>
      </c>
      <c r="C10" s="207"/>
      <c r="D10" s="209" t="s">
        <v>235</v>
      </c>
      <c r="E10" s="197">
        <v>5</v>
      </c>
      <c r="F10" s="58" t="s">
        <v>76</v>
      </c>
      <c r="G10" s="213" t="s">
        <v>234</v>
      </c>
    </row>
    <row r="11" spans="1:8" ht="24.75" customHeight="1" thickBot="1" x14ac:dyDescent="0.25">
      <c r="A11" s="202"/>
      <c r="B11" s="205"/>
      <c r="C11" s="207"/>
      <c r="D11" s="210"/>
      <c r="E11" s="198"/>
      <c r="F11" s="61" t="s">
        <v>237</v>
      </c>
      <c r="G11" s="214"/>
    </row>
    <row r="12" spans="1:8" ht="86.25" customHeight="1" x14ac:dyDescent="0.2">
      <c r="A12" s="202"/>
      <c r="B12" s="54">
        <v>4</v>
      </c>
      <c r="C12" s="207"/>
      <c r="D12" s="57" t="s">
        <v>74</v>
      </c>
      <c r="E12" s="218"/>
      <c r="F12" s="58" t="s">
        <v>69</v>
      </c>
      <c r="G12" s="59" t="s">
        <v>239</v>
      </c>
    </row>
    <row r="13" spans="1:8" s="4" customFormat="1" ht="87" customHeight="1" thickBot="1" x14ac:dyDescent="0.25">
      <c r="A13" s="202"/>
      <c r="B13" s="54">
        <v>5</v>
      </c>
      <c r="C13" s="207"/>
      <c r="D13" s="60" t="s">
        <v>75</v>
      </c>
      <c r="E13" s="219"/>
      <c r="F13" s="61" t="s">
        <v>69</v>
      </c>
      <c r="G13" s="62" t="s">
        <v>240</v>
      </c>
    </row>
    <row r="14" spans="1:8" ht="34.5" customHeight="1" x14ac:dyDescent="0.2">
      <c r="A14" s="202"/>
      <c r="B14" s="205">
        <v>6</v>
      </c>
      <c r="C14" s="207"/>
      <c r="D14" s="209" t="s">
        <v>157</v>
      </c>
      <c r="E14" s="218"/>
      <c r="F14" s="58" t="s">
        <v>77</v>
      </c>
      <c r="G14" s="213" t="s">
        <v>233</v>
      </c>
    </row>
    <row r="15" spans="1:8" ht="21" customHeight="1" x14ac:dyDescent="0.2">
      <c r="A15" s="202"/>
      <c r="B15" s="205"/>
      <c r="C15" s="207"/>
      <c r="D15" s="220"/>
      <c r="E15" s="221"/>
      <c r="F15" s="53" t="s">
        <v>78</v>
      </c>
      <c r="G15" s="222"/>
    </row>
    <row r="16" spans="1:8" ht="30.75" customHeight="1" x14ac:dyDescent="0.2">
      <c r="A16" s="202"/>
      <c r="B16" s="205">
        <v>7</v>
      </c>
      <c r="C16" s="207"/>
      <c r="D16" s="220" t="s">
        <v>158</v>
      </c>
      <c r="E16" s="221"/>
      <c r="F16" s="53" t="s">
        <v>79</v>
      </c>
      <c r="G16" s="222"/>
    </row>
    <row r="17" spans="1:9" ht="24" customHeight="1" thickBot="1" x14ac:dyDescent="0.25">
      <c r="A17" s="203"/>
      <c r="B17" s="223"/>
      <c r="C17" s="208"/>
      <c r="D17" s="210"/>
      <c r="E17" s="219"/>
      <c r="F17" s="61" t="s">
        <v>78</v>
      </c>
      <c r="G17" s="214"/>
    </row>
    <row r="18" spans="1:9" ht="45" customHeight="1" x14ac:dyDescent="0.2">
      <c r="A18" s="211" t="s">
        <v>80</v>
      </c>
      <c r="B18" s="211"/>
      <c r="C18" s="211"/>
      <c r="D18" s="211"/>
      <c r="E18" s="70">
        <f>E5+E6+E8+E10+E12+E14+E16</f>
        <v>7</v>
      </c>
      <c r="F18" s="212"/>
      <c r="G18" s="212"/>
    </row>
    <row r="19" spans="1:9" ht="53.25" customHeight="1" x14ac:dyDescent="0.2">
      <c r="A19" s="194"/>
      <c r="B19" s="194"/>
      <c r="C19" s="194"/>
      <c r="D19" s="194"/>
      <c r="E19" s="194"/>
      <c r="F19" s="194"/>
      <c r="G19" s="194"/>
    </row>
    <row r="20" spans="1:9" ht="48.75" customHeight="1" x14ac:dyDescent="0.2">
      <c r="A20" s="194"/>
      <c r="B20" s="194"/>
      <c r="C20" s="194"/>
      <c r="D20" s="194"/>
      <c r="E20" s="194"/>
      <c r="F20" s="194"/>
      <c r="G20" s="194"/>
      <c r="H20" s="194"/>
      <c r="I20" s="194"/>
    </row>
    <row r="24" spans="1:9" ht="12.75" x14ac:dyDescent="0.2">
      <c r="G24" s="52"/>
    </row>
  </sheetData>
  <sheetProtection formatCells="0" formatColumns="0" formatRows="0" insertColumns="0" insertRows="0" insertHyperlinks="0" deleteColumns="0" deleteRows="0"/>
  <mergeCells count="32">
    <mergeCell ref="G6:G7"/>
    <mergeCell ref="A19:G19"/>
    <mergeCell ref="A2:G2"/>
    <mergeCell ref="A1:G1"/>
    <mergeCell ref="E12:E13"/>
    <mergeCell ref="G10:G11"/>
    <mergeCell ref="E8:E9"/>
    <mergeCell ref="G8:G9"/>
    <mergeCell ref="E10:E11"/>
    <mergeCell ref="B14:B15"/>
    <mergeCell ref="D14:D15"/>
    <mergeCell ref="E14:E15"/>
    <mergeCell ref="G14:G17"/>
    <mergeCell ref="B16:B17"/>
    <mergeCell ref="D16:D17"/>
    <mergeCell ref="E16:E17"/>
    <mergeCell ref="A20:G20"/>
    <mergeCell ref="H20:I20"/>
    <mergeCell ref="A3:C3"/>
    <mergeCell ref="D3:G3"/>
    <mergeCell ref="E6:E7"/>
    <mergeCell ref="A4:B4"/>
    <mergeCell ref="A6:A17"/>
    <mergeCell ref="B6:B7"/>
    <mergeCell ref="C6:C17"/>
    <mergeCell ref="D6:D7"/>
    <mergeCell ref="B8:B9"/>
    <mergeCell ref="D8:D9"/>
    <mergeCell ref="B10:B11"/>
    <mergeCell ref="D10:D11"/>
    <mergeCell ref="A18:D18"/>
    <mergeCell ref="F18:G18"/>
  </mergeCells>
  <conditionalFormatting sqref="E18">
    <cfRule type="containsBlanks" dxfId="17" priority="2">
      <formula>LEN(TRIM(E18))=0</formula>
    </cfRule>
    <cfRule type="cellIs" dxfId="16" priority="3" operator="greaterThan">
      <formula>100</formula>
    </cfRule>
    <cfRule type="cellIs" dxfId="15" priority="9" operator="greaterThan">
      <formula>100</formula>
    </cfRule>
  </conditionalFormatting>
  <conditionalFormatting sqref="E5">
    <cfRule type="containsBlanks" dxfId="14" priority="8">
      <formula>LEN(TRIM(E5))=0</formula>
    </cfRule>
  </conditionalFormatting>
  <conditionalFormatting sqref="E14">
    <cfRule type="containsBlanks" dxfId="13" priority="7">
      <formula>LEN(TRIM(E14))=0</formula>
    </cfRule>
  </conditionalFormatting>
  <conditionalFormatting sqref="E16">
    <cfRule type="containsBlanks" dxfId="12" priority="6">
      <formula>LEN(TRIM(E16))=0</formula>
    </cfRule>
  </conditionalFormatting>
  <conditionalFormatting sqref="E12">
    <cfRule type="containsBlanks" dxfId="11" priority="5">
      <formula>LEN(TRIM(E12))=0</formula>
    </cfRule>
  </conditionalFormatting>
  <conditionalFormatting sqref="D3:G3">
    <cfRule type="containsText" dxfId="10" priority="1" operator="containsText" text="Указать предмет закупки">
      <formula>NOT(ISERROR(SEARCH("Указать предмет закупки",D3)))</formula>
    </cfRule>
  </conditionalFormatting>
  <dataValidations count="1">
    <dataValidation allowBlank="1" showInputMessage="1" showErrorMessage="1" prompt="Ненужные строки следует скрыть" sqref="A1"/>
  </dataValidations>
  <hyperlinks>
    <hyperlink ref="C5" location="'Табл. №1 (вес критериев)'!E1" display="Ценовые"/>
    <hyperlink ref="C6:C17" location="'Табл. №1 (вес критериев)'!F1" display="Неценовые"/>
  </hyperlinks>
  <pageMargins left="0.31496062992125984" right="0.31496062992125984" top="0.35433070866141736" bottom="0.35433070866141736" header="0.31496062992125984" footer="0.31496062992125984"/>
  <pageSetup paperSize="8" scale="94"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K18"/>
  <sheetViews>
    <sheetView tabSelected="1" view="pageBreakPreview" zoomScale="60" zoomScaleNormal="90" workbookViewId="0">
      <pane ySplit="4" topLeftCell="A5" activePane="bottomLeft" state="frozen"/>
      <selection pane="bottomLeft" activeCell="I11" sqref="I11"/>
    </sheetView>
  </sheetViews>
  <sheetFormatPr defaultRowHeight="48.75" customHeight="1" x14ac:dyDescent="0.2"/>
  <cols>
    <col min="1" max="2" width="4.28515625" style="1" customWidth="1"/>
    <col min="3" max="3" width="15.7109375" style="5" customWidth="1"/>
    <col min="4" max="4" width="31.7109375" style="2" customWidth="1"/>
    <col min="5" max="5" width="19" style="2" customWidth="1"/>
    <col min="6" max="6" width="109.5703125" style="2" customWidth="1"/>
    <col min="7" max="7" width="21.140625" style="2" customWidth="1"/>
    <col min="8" max="8" width="21.7109375" style="2" customWidth="1"/>
    <col min="9" max="9" width="88.42578125" style="6" customWidth="1"/>
    <col min="10" max="10" width="47.7109375" style="2" customWidth="1"/>
    <col min="11" max="12" width="9.140625" style="2"/>
    <col min="13" max="13" width="39.5703125" style="2" customWidth="1"/>
    <col min="14" max="16384" width="9.140625" style="2"/>
  </cols>
  <sheetData>
    <row r="1" spans="1:11" s="50" customFormat="1" ht="28.5" customHeight="1" x14ac:dyDescent="0.2">
      <c r="A1" s="216" t="s">
        <v>330</v>
      </c>
      <c r="B1" s="217"/>
      <c r="C1" s="217"/>
      <c r="D1" s="217"/>
      <c r="E1" s="217"/>
      <c r="F1" s="217"/>
      <c r="G1" s="217"/>
      <c r="H1" s="217"/>
      <c r="I1" s="217"/>
    </row>
    <row r="2" spans="1:11" ht="31.5" customHeight="1" x14ac:dyDescent="0.2">
      <c r="A2" s="215" t="s">
        <v>193</v>
      </c>
      <c r="B2" s="215"/>
      <c r="C2" s="215"/>
      <c r="D2" s="215"/>
      <c r="E2" s="215"/>
      <c r="F2" s="215"/>
      <c r="G2" s="215"/>
      <c r="H2" s="215"/>
      <c r="I2" s="215"/>
    </row>
    <row r="3" spans="1:11" ht="82.5" customHeight="1" thickBot="1" x14ac:dyDescent="0.25">
      <c r="A3" s="195" t="s">
        <v>231</v>
      </c>
      <c r="B3" s="195"/>
      <c r="C3" s="195"/>
      <c r="D3" s="228" t="s">
        <v>331</v>
      </c>
      <c r="E3" s="228"/>
      <c r="F3" s="228"/>
      <c r="G3" s="228"/>
      <c r="H3" s="228"/>
      <c r="I3" s="228"/>
    </row>
    <row r="4" spans="1:11" s="83" customFormat="1" ht="52.5" customHeight="1" thickBot="1" x14ac:dyDescent="0.3">
      <c r="A4" s="199" t="s">
        <v>0</v>
      </c>
      <c r="B4" s="200"/>
      <c r="C4" s="82" t="s">
        <v>59</v>
      </c>
      <c r="D4" s="82" t="s">
        <v>60</v>
      </c>
      <c r="E4" s="82" t="s">
        <v>236</v>
      </c>
      <c r="F4" s="82" t="s">
        <v>61</v>
      </c>
      <c r="G4" s="84" t="s">
        <v>249</v>
      </c>
      <c r="H4" s="84" t="s">
        <v>250</v>
      </c>
      <c r="I4" s="67" t="s">
        <v>60</v>
      </c>
    </row>
    <row r="5" spans="1:11" ht="129.75" customHeight="1" thickBot="1" x14ac:dyDescent="0.25">
      <c r="A5" s="64">
        <v>1</v>
      </c>
      <c r="B5" s="65">
        <v>1</v>
      </c>
      <c r="C5" s="69" t="s">
        <v>62</v>
      </c>
      <c r="D5" s="80" t="s">
        <v>329</v>
      </c>
      <c r="E5" s="71">
        <v>93</v>
      </c>
      <c r="F5" s="55" t="str">
        <f>IF(H5="Минимальное предложение", Формулы!A3, Формулы!A2)</f>
        <v xml:space="preserve">Rk = Wk * ((Lk - Ok) / (Lk - Tk)), где
Rk— рейтинг заявки относительно критерия,
Wk— вес критерия,
Lk— предельное оцениваемое предложение (состояние) (НМЦД),
Ok— оцениваемое предложение (состояние) участника,
Tk— предпочитаемое оцениваемое предложение (предложение участника с минимальной ценой ) </v>
      </c>
      <c r="G5" s="189">
        <v>3888222</v>
      </c>
      <c r="H5" s="87" t="s">
        <v>328</v>
      </c>
      <c r="I5" s="56" t="str">
        <f>IF(H5="Минимальное предложение", Формулы!B3, Формулы!B2)</f>
        <v>Определяется по ценовому предложению участника</v>
      </c>
      <c r="J5" s="49"/>
    </row>
    <row r="6" spans="1:11" s="3" customFormat="1" ht="69.75" customHeight="1" x14ac:dyDescent="0.2">
      <c r="A6" s="224"/>
      <c r="B6" s="205">
        <v>3</v>
      </c>
      <c r="C6" s="227"/>
      <c r="D6" s="209" t="s">
        <v>309</v>
      </c>
      <c r="E6" s="225">
        <v>1</v>
      </c>
      <c r="F6" s="58" t="s">
        <v>251</v>
      </c>
      <c r="G6" s="231" t="s">
        <v>310</v>
      </c>
      <c r="H6" s="231" t="s">
        <v>311</v>
      </c>
      <c r="I6" s="213" t="s">
        <v>314</v>
      </c>
    </row>
    <row r="7" spans="1:11" s="3" customFormat="1" ht="69.75" customHeight="1" thickBot="1" x14ac:dyDescent="0.25">
      <c r="A7" s="224"/>
      <c r="B7" s="205"/>
      <c r="C7" s="227"/>
      <c r="D7" s="210"/>
      <c r="E7" s="226"/>
      <c r="F7" s="61" t="s">
        <v>73</v>
      </c>
      <c r="G7" s="232"/>
      <c r="H7" s="232"/>
      <c r="I7" s="214"/>
    </row>
    <row r="8" spans="1:11" ht="24.75" hidden="1" customHeight="1" x14ac:dyDescent="0.2">
      <c r="A8" s="224"/>
      <c r="B8" s="205">
        <v>4</v>
      </c>
      <c r="C8" s="227"/>
      <c r="D8" s="209" t="s">
        <v>235</v>
      </c>
      <c r="E8" s="225">
        <v>0</v>
      </c>
      <c r="F8" s="58" t="s">
        <v>76</v>
      </c>
      <c r="G8" s="231" t="s">
        <v>252</v>
      </c>
      <c r="H8" s="231" t="s">
        <v>321</v>
      </c>
      <c r="I8" s="213" t="s">
        <v>234</v>
      </c>
    </row>
    <row r="9" spans="1:11" ht="24.75" hidden="1" customHeight="1" thickBot="1" x14ac:dyDescent="0.25">
      <c r="A9" s="224"/>
      <c r="B9" s="205"/>
      <c r="C9" s="227"/>
      <c r="D9" s="210"/>
      <c r="E9" s="226"/>
      <c r="F9" s="61" t="s">
        <v>320</v>
      </c>
      <c r="G9" s="232"/>
      <c r="H9" s="232"/>
      <c r="I9" s="214"/>
    </row>
    <row r="10" spans="1:11" ht="186.75" customHeight="1" x14ac:dyDescent="0.2">
      <c r="A10" s="224"/>
      <c r="B10" s="79">
        <v>4</v>
      </c>
      <c r="C10" s="227"/>
      <c r="D10" s="80" t="s">
        <v>74</v>
      </c>
      <c r="E10" s="187">
        <v>4</v>
      </c>
      <c r="F10" s="58" t="s">
        <v>313</v>
      </c>
      <c r="G10" s="85">
        <v>1</v>
      </c>
      <c r="H10" s="90">
        <v>5</v>
      </c>
      <c r="I10" s="77" t="s">
        <v>239</v>
      </c>
    </row>
    <row r="11" spans="1:11" s="4" customFormat="1" ht="176.25" customHeight="1" thickBot="1" x14ac:dyDescent="0.25">
      <c r="A11" s="224"/>
      <c r="B11" s="79">
        <v>5</v>
      </c>
      <c r="C11" s="227"/>
      <c r="D11" s="81" t="s">
        <v>75</v>
      </c>
      <c r="E11" s="188">
        <v>2</v>
      </c>
      <c r="F11" s="186" t="s">
        <v>253</v>
      </c>
      <c r="G11" s="86">
        <v>0</v>
      </c>
      <c r="H11" s="86" t="s">
        <v>304</v>
      </c>
      <c r="I11" s="78" t="s">
        <v>240</v>
      </c>
    </row>
    <row r="12" spans="1:11" ht="45" customHeight="1" x14ac:dyDescent="0.2">
      <c r="A12" s="229" t="s">
        <v>80</v>
      </c>
      <c r="B12" s="229"/>
      <c r="C12" s="229"/>
      <c r="D12" s="229"/>
      <c r="E12" s="70">
        <f>SUM(E5:E11)</f>
        <v>100</v>
      </c>
      <c r="F12" s="212"/>
      <c r="G12" s="212"/>
      <c r="H12" s="212"/>
      <c r="I12" s="212"/>
    </row>
    <row r="13" spans="1:11" ht="53.25" customHeight="1" x14ac:dyDescent="0.2">
      <c r="A13" s="230"/>
      <c r="B13" s="230"/>
      <c r="C13" s="230"/>
      <c r="D13" s="230"/>
      <c r="E13" s="230"/>
      <c r="F13" s="230"/>
      <c r="G13" s="230"/>
      <c r="H13" s="230"/>
      <c r="I13" s="230"/>
    </row>
    <row r="14" spans="1:11" ht="48.75" customHeight="1" x14ac:dyDescent="0.2">
      <c r="A14" s="194"/>
      <c r="B14" s="194"/>
      <c r="C14" s="194"/>
      <c r="D14" s="194"/>
      <c r="E14" s="194"/>
      <c r="F14" s="194"/>
      <c r="G14" s="194"/>
      <c r="H14" s="194"/>
      <c r="I14" s="194"/>
      <c r="J14" s="194"/>
      <c r="K14" s="194"/>
    </row>
    <row r="18" spans="9:9" ht="12.75" x14ac:dyDescent="0.2">
      <c r="I18" s="52"/>
    </row>
  </sheetData>
  <sheetProtection formatCells="0" formatColumns="0" formatRows="0" insertRows="0" insertHyperlinks="0" deleteRows="0"/>
  <mergeCells count="24">
    <mergeCell ref="G6:G7"/>
    <mergeCell ref="H6:H7"/>
    <mergeCell ref="G8:G9"/>
    <mergeCell ref="H8:H9"/>
    <mergeCell ref="I8:I9"/>
    <mergeCell ref="I6:I7"/>
    <mergeCell ref="A12:D12"/>
    <mergeCell ref="F12:I12"/>
    <mergeCell ref="A13:I13"/>
    <mergeCell ref="A14:I14"/>
    <mergeCell ref="J14:K14"/>
    <mergeCell ref="A1:I1"/>
    <mergeCell ref="A2:I2"/>
    <mergeCell ref="A3:C3"/>
    <mergeCell ref="D3:I3"/>
    <mergeCell ref="A4:B4"/>
    <mergeCell ref="A6:A11"/>
    <mergeCell ref="B6:B7"/>
    <mergeCell ref="E8:E9"/>
    <mergeCell ref="B8:B9"/>
    <mergeCell ref="C6:C11"/>
    <mergeCell ref="D8:D9"/>
    <mergeCell ref="D6:D7"/>
    <mergeCell ref="E6:E7"/>
  </mergeCells>
  <conditionalFormatting sqref="E12">
    <cfRule type="containsBlanks" dxfId="9" priority="10">
      <formula>LEN(TRIM(E12))=0</formula>
    </cfRule>
    <cfRule type="cellIs" dxfId="8" priority="11" operator="greaterThan">
      <formula>100</formula>
    </cfRule>
    <cfRule type="cellIs" dxfId="7" priority="16" operator="greaterThan">
      <formula>100</formula>
    </cfRule>
  </conditionalFormatting>
  <conditionalFormatting sqref="E5">
    <cfRule type="containsBlanks" dxfId="6" priority="15">
      <formula>LEN(TRIM(E5))=0</formula>
    </cfRule>
  </conditionalFormatting>
  <conditionalFormatting sqref="E10">
    <cfRule type="containsBlanks" dxfId="5" priority="12">
      <formula>LEN(TRIM(E10))=0</formula>
    </cfRule>
  </conditionalFormatting>
  <conditionalFormatting sqref="D3:I3">
    <cfRule type="containsText" dxfId="4" priority="9" operator="containsText" text="Указать предмет закупки">
      <formula>NOT(ISERROR(SEARCH("Указать предмет закупки",D3)))</formula>
    </cfRule>
  </conditionalFormatting>
  <conditionalFormatting sqref="E11">
    <cfRule type="containsBlanks" dxfId="3" priority="8">
      <formula>LEN(TRIM(E11))=0</formula>
    </cfRule>
  </conditionalFormatting>
  <conditionalFormatting sqref="E6 E8">
    <cfRule type="containsBlanks" dxfId="2" priority="7">
      <formula>LEN(TRIM(E6))=0</formula>
    </cfRule>
  </conditionalFormatting>
  <conditionalFormatting sqref="G6:H6 G8:H8 G10:H11 H5">
    <cfRule type="containsBlanks" dxfId="1" priority="6">
      <formula>LEN(TRIM(G5))=0</formula>
    </cfRule>
  </conditionalFormatting>
  <conditionalFormatting sqref="G5">
    <cfRule type="containsBlanks" dxfId="0" priority="4">
      <formula>LEN(TRIM(G5))=0</formula>
    </cfRule>
  </conditionalFormatting>
  <dataValidations xWindow="709" yWindow="629" count="4">
    <dataValidation allowBlank="1" showInputMessage="1" showErrorMessage="1" prompt="Ненужные строки следует скрыть" sqref="A1"/>
    <dataValidation allowBlank="1" showInputMessage="1" showErrorMessage="1" prompt="Указать максимальное количество договоров, которые будут рассматриваться" sqref="H10"/>
    <dataValidation allowBlank="1" showInputMessage="1" showErrorMessage="1" prompt="Указать % от НМЦД по каждому лота отдельно" sqref="G5"/>
    <dataValidation type="list" allowBlank="1" showInputMessage="1" showErrorMessage="1" sqref="H5">
      <formula1>"Минимальное предложение, 50% НМЦД"</formula1>
    </dataValidation>
  </dataValidations>
  <hyperlinks>
    <hyperlink ref="C5" location="'Табл. №1 (вес критериев)'!E1" display="Ценовые"/>
  </hyperlinks>
  <pageMargins left="0.31496062992125984" right="0.31496062992125984" top="0.35433070866141736" bottom="0.35433070866141736" header="0.31496062992125984" footer="0.31496062992125984"/>
  <pageSetup paperSize="8" scale="64"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2" workbookViewId="0">
      <selection activeCell="A3" sqref="A3"/>
    </sheetView>
  </sheetViews>
  <sheetFormatPr defaultRowHeight="15" x14ac:dyDescent="0.25"/>
  <cols>
    <col min="1" max="1" width="112" customWidth="1"/>
    <col min="2" max="2" width="73.28515625" customWidth="1"/>
    <col min="9" max="9" width="25.140625" bestFit="1" customWidth="1"/>
    <col min="10" max="10" width="16.42578125" bestFit="1" customWidth="1"/>
  </cols>
  <sheetData>
    <row r="1" spans="1:2" ht="29.25" customHeight="1" x14ac:dyDescent="0.25">
      <c r="A1" s="185" t="s">
        <v>61</v>
      </c>
      <c r="B1" s="185" t="s">
        <v>60</v>
      </c>
    </row>
    <row r="2" spans="1:2" ht="351.75" customHeight="1" x14ac:dyDescent="0.25">
      <c r="A2" s="184" t="s">
        <v>326</v>
      </c>
      <c r="B2" s="184" t="s">
        <v>327</v>
      </c>
    </row>
    <row r="3" spans="1:2" ht="143.25" customHeight="1" x14ac:dyDescent="0.25">
      <c r="A3" s="184" t="s">
        <v>312</v>
      </c>
      <c r="B3" s="183" t="s">
        <v>65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53"/>
  <sheetViews>
    <sheetView view="pageBreakPreview" zoomScaleNormal="90" zoomScaleSheetLayoutView="100" workbookViewId="0">
      <pane xSplit="4" ySplit="5" topLeftCell="E6" activePane="bottomRight" state="frozen"/>
      <selection pane="topRight" activeCell="E1" sqref="E1"/>
      <selection pane="bottomLeft" activeCell="A7" sqref="A7"/>
      <selection pane="bottomRight" activeCell="E1" sqref="E1"/>
    </sheetView>
  </sheetViews>
  <sheetFormatPr defaultRowHeight="12.75" x14ac:dyDescent="0.2"/>
  <cols>
    <col min="1" max="1" width="5.5703125" style="21" customWidth="1"/>
    <col min="2" max="2" width="3" style="22" customWidth="1"/>
    <col min="3" max="3" width="25.140625" style="21" customWidth="1"/>
    <col min="4" max="4" width="41.140625" style="21" customWidth="1"/>
    <col min="5" max="5" width="11.28515625" style="21" customWidth="1"/>
    <col min="6" max="7" width="12.7109375" style="21" customWidth="1"/>
    <col min="8" max="8" width="12.7109375" style="21" hidden="1" customWidth="1"/>
    <col min="9" max="9" width="12.7109375" style="148" customWidth="1"/>
    <col min="10" max="10" width="15.5703125" style="148" customWidth="1"/>
    <col min="11" max="11" width="12.7109375" style="21" customWidth="1"/>
    <col min="12" max="13" width="12.7109375" style="22" customWidth="1"/>
    <col min="14" max="14" width="12" style="21" customWidth="1"/>
    <col min="15" max="16" width="11.42578125" style="21" customWidth="1"/>
    <col min="17" max="16384" width="9.140625" style="21"/>
  </cols>
  <sheetData>
    <row r="1" spans="1:14" ht="29.25" customHeight="1" thickBot="1" x14ac:dyDescent="0.25">
      <c r="A1" s="260" t="s">
        <v>248</v>
      </c>
      <c r="B1" s="260"/>
      <c r="C1" s="260"/>
      <c r="D1" s="261"/>
      <c r="E1" s="68" t="s">
        <v>155</v>
      </c>
      <c r="F1" s="263"/>
      <c r="G1" s="264"/>
      <c r="H1" s="264"/>
      <c r="I1" s="264"/>
      <c r="J1" s="264"/>
      <c r="K1" s="264"/>
      <c r="L1" s="264"/>
      <c r="M1" s="265"/>
      <c r="N1" s="251" t="s">
        <v>80</v>
      </c>
    </row>
    <row r="2" spans="1:14" ht="15.75" hidden="1" customHeight="1" thickBot="1" x14ac:dyDescent="0.25">
      <c r="A2" s="246"/>
      <c r="B2" s="246"/>
      <c r="C2" s="246"/>
      <c r="D2" s="262"/>
      <c r="E2" s="25">
        <v>1</v>
      </c>
      <c r="F2" s="234"/>
      <c r="G2" s="234"/>
      <c r="H2" s="133"/>
      <c r="I2" s="233">
        <v>3</v>
      </c>
      <c r="J2" s="235"/>
      <c r="K2" s="156"/>
      <c r="L2" s="233" t="s">
        <v>149</v>
      </c>
      <c r="M2" s="235"/>
      <c r="N2" s="252"/>
    </row>
    <row r="3" spans="1:14" ht="15.75" hidden="1" customHeight="1" thickBot="1" x14ac:dyDescent="0.25">
      <c r="A3" s="246"/>
      <c r="B3" s="246"/>
      <c r="C3" s="246"/>
      <c r="D3" s="262"/>
      <c r="E3" s="26">
        <v>1</v>
      </c>
      <c r="F3" s="144"/>
      <c r="G3" s="28">
        <v>3</v>
      </c>
      <c r="H3" s="144"/>
      <c r="I3" s="27">
        <v>5</v>
      </c>
      <c r="J3" s="29">
        <v>6</v>
      </c>
      <c r="K3" s="157" t="s">
        <v>180</v>
      </c>
      <c r="L3" s="27" t="s">
        <v>159</v>
      </c>
      <c r="M3" s="29" t="s">
        <v>160</v>
      </c>
      <c r="N3" s="253"/>
    </row>
    <row r="4" spans="1:14" ht="15.75" customHeight="1" thickBot="1" x14ac:dyDescent="0.25">
      <c r="A4" s="246"/>
      <c r="B4" s="246"/>
      <c r="C4" s="246"/>
      <c r="D4" s="262"/>
      <c r="E4" s="249" t="str">
        <f>'Критерии оценки'!C5</f>
        <v>Ценовые</v>
      </c>
      <c r="F4" s="247"/>
      <c r="G4" s="248"/>
      <c r="H4" s="234" t="s">
        <v>128</v>
      </c>
      <c r="I4" s="234"/>
      <c r="J4" s="235"/>
      <c r="K4" s="233" t="s">
        <v>156</v>
      </c>
      <c r="L4" s="234"/>
      <c r="M4" s="235"/>
      <c r="N4" s="253"/>
    </row>
    <row r="5" spans="1:14" ht="70.5" customHeight="1" thickBot="1" x14ac:dyDescent="0.25">
      <c r="A5" s="244" t="s">
        <v>247</v>
      </c>
      <c r="B5" s="245"/>
      <c r="C5" s="246"/>
      <c r="D5" s="76" t="s">
        <v>246</v>
      </c>
      <c r="E5" s="250"/>
      <c r="F5" s="172" t="e">
        <f>'Критерии оценки '!#REF!</f>
        <v>#REF!</v>
      </c>
      <c r="G5" s="172" t="str">
        <f>'Критерии оценки '!D6</f>
        <v>Cудебные  решения</v>
      </c>
      <c r="H5" s="144" t="s">
        <v>128</v>
      </c>
      <c r="I5" s="170" t="s">
        <v>254</v>
      </c>
      <c r="J5" s="171" t="s">
        <v>255</v>
      </c>
      <c r="K5" s="173" t="str">
        <f>'Критерии оценки '!D8</f>
        <v>Прохождение технического аудита</v>
      </c>
      <c r="L5" s="174" t="str">
        <f>'Критерии оценки'!D14</f>
        <v>Наличие кадровых ресурсов*</v>
      </c>
      <c r="M5" s="175" t="str">
        <f>'Критерии оценки'!D16</f>
        <v>Наличие материально-технических ресурсов*</v>
      </c>
      <c r="N5" s="254"/>
    </row>
    <row r="6" spans="1:14" s="30" customFormat="1" ht="26.25" customHeight="1" x14ac:dyDescent="0.25">
      <c r="A6" s="91"/>
      <c r="B6" s="92">
        <v>1</v>
      </c>
      <c r="C6" s="255" t="s">
        <v>181</v>
      </c>
      <c r="D6" s="93" t="s">
        <v>256</v>
      </c>
      <c r="E6" s="94">
        <v>89</v>
      </c>
      <c r="F6" s="95">
        <v>3</v>
      </c>
      <c r="G6" s="95">
        <v>1</v>
      </c>
      <c r="H6" s="136">
        <v>3</v>
      </c>
      <c r="I6" s="147">
        <f t="shared" ref="I6:I27" si="0">H6*0.7</f>
        <v>2.0999999999999996</v>
      </c>
      <c r="J6" s="158">
        <f t="shared" ref="J6:J27" si="1">H6*0.3</f>
        <v>0.89999999999999991</v>
      </c>
      <c r="K6" s="162">
        <v>0</v>
      </c>
      <c r="L6" s="95">
        <v>2</v>
      </c>
      <c r="M6" s="96">
        <v>2</v>
      </c>
      <c r="N6" s="180">
        <f t="shared" ref="N6:N32" si="2">SUM(E6+F6+G6+K6+I6+J6+L6+M6)</f>
        <v>100</v>
      </c>
    </row>
    <row r="7" spans="1:14" s="30" customFormat="1" ht="26.25" customHeight="1" thickBot="1" x14ac:dyDescent="0.3">
      <c r="A7" s="258" t="s">
        <v>150</v>
      </c>
      <c r="B7" s="97">
        <v>2</v>
      </c>
      <c r="C7" s="256"/>
      <c r="D7" s="98" t="s">
        <v>130</v>
      </c>
      <c r="E7" s="99">
        <v>81</v>
      </c>
      <c r="F7" s="182">
        <v>3</v>
      </c>
      <c r="G7" s="100">
        <v>1</v>
      </c>
      <c r="H7" s="150">
        <v>5</v>
      </c>
      <c r="I7" s="155">
        <f t="shared" si="0"/>
        <v>3.5</v>
      </c>
      <c r="J7" s="159">
        <f t="shared" si="1"/>
        <v>1.5</v>
      </c>
      <c r="K7" s="131">
        <v>10</v>
      </c>
      <c r="L7" s="109">
        <v>0</v>
      </c>
      <c r="M7" s="132">
        <v>0</v>
      </c>
      <c r="N7" s="181">
        <f t="shared" si="2"/>
        <v>100</v>
      </c>
    </row>
    <row r="8" spans="1:14" s="30" customFormat="1" ht="26.25" customHeight="1" thickBot="1" x14ac:dyDescent="0.3">
      <c r="A8" s="258"/>
      <c r="B8" s="101">
        <v>3</v>
      </c>
      <c r="C8" s="257"/>
      <c r="D8" s="102" t="s">
        <v>306</v>
      </c>
      <c r="E8" s="103">
        <v>70</v>
      </c>
      <c r="F8" s="178">
        <v>4</v>
      </c>
      <c r="G8" s="104">
        <v>1</v>
      </c>
      <c r="H8" s="151">
        <v>15</v>
      </c>
      <c r="I8" s="153">
        <f t="shared" si="0"/>
        <v>10.5</v>
      </c>
      <c r="J8" s="160">
        <f t="shared" si="1"/>
        <v>4.5</v>
      </c>
      <c r="K8" s="134">
        <v>10</v>
      </c>
      <c r="L8" s="104">
        <v>0</v>
      </c>
      <c r="M8" s="135">
        <v>0</v>
      </c>
      <c r="N8" s="179">
        <f t="shared" si="2"/>
        <v>100</v>
      </c>
    </row>
    <row r="9" spans="1:14" s="30" customFormat="1" ht="26.25" customHeight="1" thickBot="1" x14ac:dyDescent="0.3">
      <c r="A9" s="258"/>
      <c r="B9" s="105">
        <v>4</v>
      </c>
      <c r="C9" s="255" t="s">
        <v>184</v>
      </c>
      <c r="D9" s="93" t="s">
        <v>256</v>
      </c>
      <c r="E9" s="94">
        <v>91</v>
      </c>
      <c r="F9" s="95">
        <v>3</v>
      </c>
      <c r="G9" s="95">
        <v>1</v>
      </c>
      <c r="H9" s="143">
        <v>4</v>
      </c>
      <c r="I9" s="147">
        <f t="shared" si="0"/>
        <v>2.8</v>
      </c>
      <c r="J9" s="158">
        <f t="shared" si="1"/>
        <v>1.2</v>
      </c>
      <c r="K9" s="162">
        <v>0</v>
      </c>
      <c r="L9" s="95">
        <v>1</v>
      </c>
      <c r="M9" s="96">
        <v>0</v>
      </c>
      <c r="N9" s="180">
        <f t="shared" si="2"/>
        <v>100</v>
      </c>
    </row>
    <row r="10" spans="1:14" s="30" customFormat="1" ht="26.25" customHeight="1" x14ac:dyDescent="0.25">
      <c r="A10" s="258"/>
      <c r="B10" s="92">
        <v>5</v>
      </c>
      <c r="C10" s="256"/>
      <c r="D10" s="98" t="s">
        <v>130</v>
      </c>
      <c r="E10" s="106">
        <v>80</v>
      </c>
      <c r="F10" s="182">
        <v>3</v>
      </c>
      <c r="G10" s="100">
        <v>1</v>
      </c>
      <c r="H10" s="137">
        <v>6</v>
      </c>
      <c r="I10" s="152">
        <f t="shared" si="0"/>
        <v>4.1999999999999993</v>
      </c>
      <c r="J10" s="163">
        <f t="shared" si="1"/>
        <v>1.7999999999999998</v>
      </c>
      <c r="K10" s="131">
        <v>10</v>
      </c>
      <c r="L10" s="109">
        <v>0</v>
      </c>
      <c r="M10" s="132">
        <v>0</v>
      </c>
      <c r="N10" s="181">
        <f t="shared" si="2"/>
        <v>100</v>
      </c>
    </row>
    <row r="11" spans="1:14" s="30" customFormat="1" ht="26.25" customHeight="1" thickBot="1" x14ac:dyDescent="0.3">
      <c r="A11" s="258"/>
      <c r="B11" s="107">
        <v>6</v>
      </c>
      <c r="C11" s="257"/>
      <c r="D11" s="108" t="s">
        <v>307</v>
      </c>
      <c r="E11" s="103">
        <v>69</v>
      </c>
      <c r="F11" s="178">
        <v>4</v>
      </c>
      <c r="G11" s="104">
        <v>1</v>
      </c>
      <c r="H11" s="138">
        <v>16</v>
      </c>
      <c r="I11" s="153">
        <f t="shared" si="0"/>
        <v>11.2</v>
      </c>
      <c r="J11" s="160">
        <f t="shared" si="1"/>
        <v>4.8</v>
      </c>
      <c r="K11" s="164">
        <v>10</v>
      </c>
      <c r="L11" s="165">
        <v>0</v>
      </c>
      <c r="M11" s="166">
        <v>0</v>
      </c>
      <c r="N11" s="179">
        <f t="shared" si="2"/>
        <v>100</v>
      </c>
    </row>
    <row r="12" spans="1:14" s="30" customFormat="1" ht="26.25" customHeight="1" x14ac:dyDescent="0.25">
      <c r="A12" s="258"/>
      <c r="B12" s="92">
        <v>7</v>
      </c>
      <c r="C12" s="255" t="s">
        <v>257</v>
      </c>
      <c r="D12" s="98" t="s">
        <v>256</v>
      </c>
      <c r="E12" s="94">
        <v>85</v>
      </c>
      <c r="F12" s="95">
        <v>3</v>
      </c>
      <c r="G12" s="95">
        <v>1</v>
      </c>
      <c r="H12" s="136">
        <v>5</v>
      </c>
      <c r="I12" s="154">
        <f t="shared" si="0"/>
        <v>3.5</v>
      </c>
      <c r="J12" s="167">
        <f t="shared" si="1"/>
        <v>1.5</v>
      </c>
      <c r="K12" s="162">
        <v>0</v>
      </c>
      <c r="L12" s="95">
        <v>3</v>
      </c>
      <c r="M12" s="96">
        <v>3</v>
      </c>
      <c r="N12" s="180">
        <f t="shared" si="2"/>
        <v>100</v>
      </c>
    </row>
    <row r="13" spans="1:14" s="30" customFormat="1" ht="26.25" customHeight="1" thickBot="1" x14ac:dyDescent="0.3">
      <c r="A13" s="258"/>
      <c r="B13" s="97">
        <v>8</v>
      </c>
      <c r="C13" s="256"/>
      <c r="D13" s="98" t="s">
        <v>130</v>
      </c>
      <c r="E13" s="106">
        <v>79</v>
      </c>
      <c r="F13" s="182">
        <v>3</v>
      </c>
      <c r="G13" s="100">
        <v>1</v>
      </c>
      <c r="H13" s="139">
        <v>7</v>
      </c>
      <c r="I13" s="152">
        <f t="shared" si="0"/>
        <v>4.8999999999999995</v>
      </c>
      <c r="J13" s="163">
        <f t="shared" si="1"/>
        <v>2.1</v>
      </c>
      <c r="K13" s="131">
        <v>10</v>
      </c>
      <c r="L13" s="109">
        <v>0</v>
      </c>
      <c r="M13" s="132">
        <v>0</v>
      </c>
      <c r="N13" s="181">
        <f t="shared" si="2"/>
        <v>100</v>
      </c>
    </row>
    <row r="14" spans="1:14" s="30" customFormat="1" ht="26.25" customHeight="1" thickBot="1" x14ac:dyDescent="0.3">
      <c r="A14" s="258"/>
      <c r="B14" s="92">
        <v>9</v>
      </c>
      <c r="C14" s="256"/>
      <c r="D14" s="102" t="s">
        <v>307</v>
      </c>
      <c r="E14" s="99">
        <v>69</v>
      </c>
      <c r="F14" s="178">
        <v>4</v>
      </c>
      <c r="G14" s="109">
        <v>1</v>
      </c>
      <c r="H14" s="140">
        <v>16</v>
      </c>
      <c r="I14" s="153">
        <f t="shared" si="0"/>
        <v>11.2</v>
      </c>
      <c r="J14" s="160">
        <f t="shared" si="1"/>
        <v>4.8</v>
      </c>
      <c r="K14" s="164">
        <v>10</v>
      </c>
      <c r="L14" s="165">
        <v>0</v>
      </c>
      <c r="M14" s="166">
        <v>0</v>
      </c>
      <c r="N14" s="179">
        <f t="shared" si="2"/>
        <v>100</v>
      </c>
    </row>
    <row r="15" spans="1:14" s="30" customFormat="1" ht="26.25" customHeight="1" thickBot="1" x14ac:dyDescent="0.3">
      <c r="A15" s="258"/>
      <c r="B15" s="97">
        <v>10</v>
      </c>
      <c r="C15" s="255" t="s">
        <v>185</v>
      </c>
      <c r="D15" s="98" t="s">
        <v>256</v>
      </c>
      <c r="E15" s="94">
        <v>89</v>
      </c>
      <c r="F15" s="95">
        <v>3</v>
      </c>
      <c r="G15" s="95">
        <v>1</v>
      </c>
      <c r="H15" s="136">
        <v>5</v>
      </c>
      <c r="I15" s="154">
        <f t="shared" si="0"/>
        <v>3.5</v>
      </c>
      <c r="J15" s="167">
        <f t="shared" si="1"/>
        <v>1.5</v>
      </c>
      <c r="K15" s="162">
        <v>0</v>
      </c>
      <c r="L15" s="95">
        <v>1</v>
      </c>
      <c r="M15" s="96">
        <v>1</v>
      </c>
      <c r="N15" s="180">
        <f t="shared" si="2"/>
        <v>100</v>
      </c>
    </row>
    <row r="16" spans="1:14" s="30" customFormat="1" ht="26.25" customHeight="1" x14ac:dyDescent="0.25">
      <c r="A16" s="258"/>
      <c r="B16" s="92">
        <v>11</v>
      </c>
      <c r="C16" s="256"/>
      <c r="D16" s="98" t="s">
        <v>130</v>
      </c>
      <c r="E16" s="106">
        <v>80</v>
      </c>
      <c r="F16" s="182">
        <v>3</v>
      </c>
      <c r="G16" s="100">
        <v>1</v>
      </c>
      <c r="H16" s="137">
        <v>6</v>
      </c>
      <c r="I16" s="152">
        <f t="shared" si="0"/>
        <v>4.1999999999999993</v>
      </c>
      <c r="J16" s="163">
        <f t="shared" si="1"/>
        <v>1.7999999999999998</v>
      </c>
      <c r="K16" s="131">
        <v>10</v>
      </c>
      <c r="L16" s="109">
        <v>0</v>
      </c>
      <c r="M16" s="132">
        <v>0</v>
      </c>
      <c r="N16" s="181">
        <f t="shared" si="2"/>
        <v>100</v>
      </c>
    </row>
    <row r="17" spans="1:14" s="30" customFormat="1" ht="26.25" customHeight="1" thickBot="1" x14ac:dyDescent="0.3">
      <c r="A17" s="258"/>
      <c r="B17" s="97">
        <v>12</v>
      </c>
      <c r="C17" s="256"/>
      <c r="D17" s="108" t="s">
        <v>307</v>
      </c>
      <c r="E17" s="99">
        <v>72</v>
      </c>
      <c r="F17" s="178">
        <v>4</v>
      </c>
      <c r="G17" s="109">
        <v>1</v>
      </c>
      <c r="H17" s="140">
        <v>13</v>
      </c>
      <c r="I17" s="153">
        <f t="shared" si="0"/>
        <v>9.1</v>
      </c>
      <c r="J17" s="160">
        <f t="shared" si="1"/>
        <v>3.9</v>
      </c>
      <c r="K17" s="164">
        <v>10</v>
      </c>
      <c r="L17" s="165">
        <v>0</v>
      </c>
      <c r="M17" s="166">
        <v>0</v>
      </c>
      <c r="N17" s="179">
        <f t="shared" si="2"/>
        <v>100</v>
      </c>
    </row>
    <row r="18" spans="1:14" s="30" customFormat="1" ht="26.25" customHeight="1" x14ac:dyDescent="0.25">
      <c r="A18" s="258"/>
      <c r="B18" s="92">
        <v>13</v>
      </c>
      <c r="C18" s="255" t="s">
        <v>186</v>
      </c>
      <c r="D18" s="98" t="s">
        <v>256</v>
      </c>
      <c r="E18" s="94">
        <v>94</v>
      </c>
      <c r="F18" s="95">
        <v>3</v>
      </c>
      <c r="G18" s="95">
        <v>1</v>
      </c>
      <c r="H18" s="136">
        <v>2</v>
      </c>
      <c r="I18" s="147">
        <f t="shared" si="0"/>
        <v>1.4</v>
      </c>
      <c r="J18" s="158">
        <f t="shared" si="1"/>
        <v>0.6</v>
      </c>
      <c r="K18" s="162">
        <v>0</v>
      </c>
      <c r="L18" s="95">
        <v>0</v>
      </c>
      <c r="M18" s="96">
        <v>0</v>
      </c>
      <c r="N18" s="180">
        <f t="shared" si="2"/>
        <v>100</v>
      </c>
    </row>
    <row r="19" spans="1:14" s="30" customFormat="1" ht="26.25" customHeight="1" thickBot="1" x14ac:dyDescent="0.3">
      <c r="A19" s="258"/>
      <c r="B19" s="97">
        <v>14</v>
      </c>
      <c r="C19" s="256"/>
      <c r="D19" s="98" t="s">
        <v>130</v>
      </c>
      <c r="E19" s="106">
        <v>81</v>
      </c>
      <c r="F19" s="182">
        <v>3</v>
      </c>
      <c r="G19" s="100">
        <v>1</v>
      </c>
      <c r="H19" s="137">
        <v>5</v>
      </c>
      <c r="I19" s="155">
        <f t="shared" si="0"/>
        <v>3.5</v>
      </c>
      <c r="J19" s="159">
        <f t="shared" si="1"/>
        <v>1.5</v>
      </c>
      <c r="K19" s="131">
        <v>10</v>
      </c>
      <c r="L19" s="109">
        <v>0</v>
      </c>
      <c r="M19" s="132">
        <v>0</v>
      </c>
      <c r="N19" s="181">
        <f t="shared" si="2"/>
        <v>100</v>
      </c>
    </row>
    <row r="20" spans="1:14" s="30" customFormat="1" ht="26.25" customHeight="1" thickBot="1" x14ac:dyDescent="0.3">
      <c r="A20" s="258"/>
      <c r="B20" s="92">
        <v>15</v>
      </c>
      <c r="C20" s="256"/>
      <c r="D20" s="108" t="s">
        <v>306</v>
      </c>
      <c r="E20" s="99">
        <v>77</v>
      </c>
      <c r="F20" s="178">
        <v>4</v>
      </c>
      <c r="G20" s="109">
        <v>1</v>
      </c>
      <c r="H20" s="140">
        <v>8</v>
      </c>
      <c r="I20" s="153">
        <f t="shared" si="0"/>
        <v>5.6</v>
      </c>
      <c r="J20" s="160">
        <f t="shared" si="1"/>
        <v>2.4</v>
      </c>
      <c r="K20" s="134">
        <v>10</v>
      </c>
      <c r="L20" s="104">
        <v>0</v>
      </c>
      <c r="M20" s="135">
        <v>0</v>
      </c>
      <c r="N20" s="179">
        <f t="shared" si="2"/>
        <v>100</v>
      </c>
    </row>
    <row r="21" spans="1:14" s="30" customFormat="1" ht="26.25" customHeight="1" thickBot="1" x14ac:dyDescent="0.3">
      <c r="A21" s="258"/>
      <c r="B21" s="97">
        <v>16</v>
      </c>
      <c r="C21" s="255" t="s">
        <v>182</v>
      </c>
      <c r="D21" s="98" t="s">
        <v>256</v>
      </c>
      <c r="E21" s="94">
        <v>83</v>
      </c>
      <c r="F21" s="95">
        <v>3</v>
      </c>
      <c r="G21" s="95">
        <v>1</v>
      </c>
      <c r="H21" s="136">
        <v>7</v>
      </c>
      <c r="I21" s="147">
        <f t="shared" si="0"/>
        <v>4.8999999999999995</v>
      </c>
      <c r="J21" s="158">
        <f t="shared" si="1"/>
        <v>2.1</v>
      </c>
      <c r="K21" s="162">
        <v>0</v>
      </c>
      <c r="L21" s="95">
        <v>3</v>
      </c>
      <c r="M21" s="96">
        <v>3</v>
      </c>
      <c r="N21" s="180">
        <f t="shared" si="2"/>
        <v>100</v>
      </c>
    </row>
    <row r="22" spans="1:14" s="30" customFormat="1" ht="26.25" customHeight="1" x14ac:dyDescent="0.25">
      <c r="A22" s="258"/>
      <c r="B22" s="92">
        <v>17</v>
      </c>
      <c r="C22" s="256"/>
      <c r="D22" s="98" t="s">
        <v>130</v>
      </c>
      <c r="E22" s="106">
        <v>73</v>
      </c>
      <c r="F22" s="182">
        <v>3</v>
      </c>
      <c r="G22" s="100">
        <v>1</v>
      </c>
      <c r="H22" s="137">
        <v>13</v>
      </c>
      <c r="I22" s="152">
        <f t="shared" si="0"/>
        <v>9.1</v>
      </c>
      <c r="J22" s="163">
        <f t="shared" si="1"/>
        <v>3.9</v>
      </c>
      <c r="K22" s="131">
        <v>10</v>
      </c>
      <c r="L22" s="109">
        <v>0</v>
      </c>
      <c r="M22" s="132">
        <v>0</v>
      </c>
      <c r="N22" s="181">
        <f t="shared" si="2"/>
        <v>100</v>
      </c>
    </row>
    <row r="23" spans="1:14" s="30" customFormat="1" ht="26.25" customHeight="1" thickBot="1" x14ac:dyDescent="0.3">
      <c r="A23" s="258"/>
      <c r="B23" s="97">
        <v>18</v>
      </c>
      <c r="C23" s="256"/>
      <c r="D23" s="102" t="s">
        <v>307</v>
      </c>
      <c r="E23" s="99">
        <v>69</v>
      </c>
      <c r="F23" s="178">
        <v>4</v>
      </c>
      <c r="G23" s="109">
        <v>1</v>
      </c>
      <c r="H23" s="140">
        <v>16</v>
      </c>
      <c r="I23" s="153">
        <f t="shared" si="0"/>
        <v>11.2</v>
      </c>
      <c r="J23" s="160">
        <f t="shared" si="1"/>
        <v>4.8</v>
      </c>
      <c r="K23" s="134">
        <v>10</v>
      </c>
      <c r="L23" s="104">
        <v>0</v>
      </c>
      <c r="M23" s="135">
        <v>0</v>
      </c>
      <c r="N23" s="179">
        <f t="shared" si="2"/>
        <v>100</v>
      </c>
    </row>
    <row r="24" spans="1:14" s="30" customFormat="1" ht="26.25" customHeight="1" x14ac:dyDescent="0.25">
      <c r="A24" s="258"/>
      <c r="B24" s="92">
        <v>19</v>
      </c>
      <c r="C24" s="255" t="s">
        <v>183</v>
      </c>
      <c r="D24" s="98" t="s">
        <v>256</v>
      </c>
      <c r="E24" s="94">
        <v>86</v>
      </c>
      <c r="F24" s="95">
        <v>3</v>
      </c>
      <c r="G24" s="95">
        <v>1</v>
      </c>
      <c r="H24" s="136">
        <v>6</v>
      </c>
      <c r="I24" s="147">
        <f t="shared" si="0"/>
        <v>4.1999999999999993</v>
      </c>
      <c r="J24" s="158">
        <f t="shared" si="1"/>
        <v>1.7999999999999998</v>
      </c>
      <c r="K24" s="162">
        <v>0</v>
      </c>
      <c r="L24" s="95">
        <v>4</v>
      </c>
      <c r="M24" s="96">
        <v>0</v>
      </c>
      <c r="N24" s="180">
        <f t="shared" si="2"/>
        <v>100</v>
      </c>
    </row>
    <row r="25" spans="1:14" s="30" customFormat="1" ht="26.25" customHeight="1" thickBot="1" x14ac:dyDescent="0.3">
      <c r="A25" s="258"/>
      <c r="B25" s="97">
        <v>20</v>
      </c>
      <c r="C25" s="256"/>
      <c r="D25" s="98" t="s">
        <v>130</v>
      </c>
      <c r="E25" s="106">
        <v>77</v>
      </c>
      <c r="F25" s="182">
        <v>3</v>
      </c>
      <c r="G25" s="100">
        <v>1</v>
      </c>
      <c r="H25" s="137">
        <v>9</v>
      </c>
      <c r="I25" s="152">
        <f t="shared" si="0"/>
        <v>6.3</v>
      </c>
      <c r="J25" s="163">
        <f t="shared" si="1"/>
        <v>2.6999999999999997</v>
      </c>
      <c r="K25" s="131">
        <v>10</v>
      </c>
      <c r="L25" s="109">
        <v>0</v>
      </c>
      <c r="M25" s="132">
        <v>0</v>
      </c>
      <c r="N25" s="181">
        <f t="shared" si="2"/>
        <v>100</v>
      </c>
    </row>
    <row r="26" spans="1:14" s="30" customFormat="1" ht="26.25" customHeight="1" thickBot="1" x14ac:dyDescent="0.3">
      <c r="A26" s="258"/>
      <c r="B26" s="92">
        <v>21</v>
      </c>
      <c r="C26" s="256"/>
      <c r="D26" s="102" t="s">
        <v>307</v>
      </c>
      <c r="E26" s="99">
        <v>73</v>
      </c>
      <c r="F26" s="178">
        <v>4</v>
      </c>
      <c r="G26" s="109">
        <v>1</v>
      </c>
      <c r="H26" s="140">
        <v>12</v>
      </c>
      <c r="I26" s="153">
        <f t="shared" si="0"/>
        <v>8.3999999999999986</v>
      </c>
      <c r="J26" s="160">
        <f t="shared" si="1"/>
        <v>3.5999999999999996</v>
      </c>
      <c r="K26" s="164">
        <v>10</v>
      </c>
      <c r="L26" s="165">
        <v>0</v>
      </c>
      <c r="M26" s="166">
        <v>0</v>
      </c>
      <c r="N26" s="179">
        <f t="shared" si="2"/>
        <v>100</v>
      </c>
    </row>
    <row r="27" spans="1:14" s="30" customFormat="1" ht="46.5" customHeight="1" thickBot="1" x14ac:dyDescent="0.3">
      <c r="A27" s="258"/>
      <c r="B27" s="97">
        <v>22</v>
      </c>
      <c r="C27" s="110" t="s">
        <v>129</v>
      </c>
      <c r="D27" s="111" t="s">
        <v>151</v>
      </c>
      <c r="E27" s="112">
        <v>88</v>
      </c>
      <c r="F27" s="113">
        <v>0</v>
      </c>
      <c r="G27" s="113">
        <v>1</v>
      </c>
      <c r="H27" s="141">
        <v>3</v>
      </c>
      <c r="I27" s="147">
        <f t="shared" si="0"/>
        <v>2.0999999999999996</v>
      </c>
      <c r="J27" s="158">
        <f t="shared" si="1"/>
        <v>0.89999999999999991</v>
      </c>
      <c r="K27" s="169">
        <v>0</v>
      </c>
      <c r="L27" s="169">
        <v>4</v>
      </c>
      <c r="M27" s="169">
        <v>4</v>
      </c>
      <c r="N27" s="161">
        <f t="shared" si="2"/>
        <v>100</v>
      </c>
    </row>
    <row r="28" spans="1:14" s="30" customFormat="1" ht="46.5" customHeight="1" thickBot="1" x14ac:dyDescent="0.3">
      <c r="A28" s="258"/>
      <c r="B28" s="92">
        <v>23</v>
      </c>
      <c r="C28" s="110" t="s">
        <v>81</v>
      </c>
      <c r="D28" s="111" t="s">
        <v>151</v>
      </c>
      <c r="E28" s="112">
        <v>93</v>
      </c>
      <c r="F28" s="113">
        <v>0</v>
      </c>
      <c r="G28" s="113">
        <v>1</v>
      </c>
      <c r="H28" s="141">
        <v>2</v>
      </c>
      <c r="I28" s="154">
        <v>1.5</v>
      </c>
      <c r="J28" s="167">
        <v>0.5</v>
      </c>
      <c r="K28" s="169">
        <v>0</v>
      </c>
      <c r="L28" s="169">
        <v>2</v>
      </c>
      <c r="M28" s="169">
        <v>2</v>
      </c>
      <c r="N28" s="161">
        <f t="shared" si="2"/>
        <v>100</v>
      </c>
    </row>
    <row r="29" spans="1:14" s="30" customFormat="1" ht="46.5" customHeight="1" thickBot="1" x14ac:dyDescent="0.3">
      <c r="A29" s="258"/>
      <c r="B29" s="97">
        <v>24</v>
      </c>
      <c r="C29" s="114" t="s">
        <v>148</v>
      </c>
      <c r="D29" s="115" t="s">
        <v>151</v>
      </c>
      <c r="E29" s="112">
        <v>96</v>
      </c>
      <c r="F29" s="113">
        <v>0</v>
      </c>
      <c r="G29" s="113">
        <v>1</v>
      </c>
      <c r="H29" s="142">
        <v>1</v>
      </c>
      <c r="I29" s="147">
        <f t="shared" ref="I29:I32" si="3">H29*0.7</f>
        <v>0.7</v>
      </c>
      <c r="J29" s="158">
        <f t="shared" ref="J29:J32" si="4">H29*0.3</f>
        <v>0.3</v>
      </c>
      <c r="K29" s="169">
        <v>0</v>
      </c>
      <c r="L29" s="169">
        <v>1</v>
      </c>
      <c r="M29" s="169">
        <v>1</v>
      </c>
      <c r="N29" s="161">
        <f t="shared" si="2"/>
        <v>100</v>
      </c>
    </row>
    <row r="30" spans="1:14" s="30" customFormat="1" ht="46.5" customHeight="1" thickBot="1" x14ac:dyDescent="0.3">
      <c r="A30" s="258"/>
      <c r="B30" s="92">
        <v>25</v>
      </c>
      <c r="C30" s="110" t="s">
        <v>129</v>
      </c>
      <c r="D30" s="111" t="s">
        <v>152</v>
      </c>
      <c r="E30" s="112">
        <v>79</v>
      </c>
      <c r="F30" s="113">
        <v>3</v>
      </c>
      <c r="G30" s="113">
        <v>1</v>
      </c>
      <c r="H30" s="141">
        <v>7</v>
      </c>
      <c r="I30" s="147">
        <f t="shared" si="3"/>
        <v>4.8999999999999995</v>
      </c>
      <c r="J30" s="158">
        <f t="shared" si="4"/>
        <v>2.1</v>
      </c>
      <c r="K30" s="169">
        <v>10</v>
      </c>
      <c r="L30" s="169">
        <v>0</v>
      </c>
      <c r="M30" s="169">
        <v>0</v>
      </c>
      <c r="N30" s="161">
        <f t="shared" si="2"/>
        <v>100</v>
      </c>
    </row>
    <row r="31" spans="1:14" s="30" customFormat="1" ht="46.5" customHeight="1" thickBot="1" x14ac:dyDescent="0.3">
      <c r="A31" s="258"/>
      <c r="B31" s="97">
        <v>26</v>
      </c>
      <c r="C31" s="110" t="s">
        <v>81</v>
      </c>
      <c r="D31" s="111" t="s">
        <v>152</v>
      </c>
      <c r="E31" s="112">
        <v>83</v>
      </c>
      <c r="F31" s="113">
        <v>3</v>
      </c>
      <c r="G31" s="113">
        <v>1</v>
      </c>
      <c r="H31" s="141">
        <v>3</v>
      </c>
      <c r="I31" s="147">
        <f t="shared" si="3"/>
        <v>2.0999999999999996</v>
      </c>
      <c r="J31" s="158">
        <f t="shared" si="4"/>
        <v>0.89999999999999991</v>
      </c>
      <c r="K31" s="169">
        <v>10</v>
      </c>
      <c r="L31" s="169">
        <v>0</v>
      </c>
      <c r="M31" s="169">
        <v>0</v>
      </c>
      <c r="N31" s="161">
        <f t="shared" si="2"/>
        <v>100</v>
      </c>
    </row>
    <row r="32" spans="1:14" s="30" customFormat="1" ht="46.5" customHeight="1" thickBot="1" x14ac:dyDescent="0.3">
      <c r="A32" s="259"/>
      <c r="B32" s="101">
        <v>27</v>
      </c>
      <c r="C32" s="114" t="s">
        <v>148</v>
      </c>
      <c r="D32" s="115" t="s">
        <v>152</v>
      </c>
      <c r="E32" s="112">
        <v>84</v>
      </c>
      <c r="F32" s="113">
        <v>3</v>
      </c>
      <c r="G32" s="113">
        <v>1</v>
      </c>
      <c r="H32" s="142">
        <v>2</v>
      </c>
      <c r="I32" s="149">
        <f t="shared" si="3"/>
        <v>1.4</v>
      </c>
      <c r="J32" s="168">
        <f t="shared" si="4"/>
        <v>0.6</v>
      </c>
      <c r="K32" s="169">
        <v>10</v>
      </c>
      <c r="L32" s="169">
        <v>0</v>
      </c>
      <c r="M32" s="169">
        <v>0</v>
      </c>
      <c r="N32" s="161">
        <f t="shared" si="2"/>
        <v>100</v>
      </c>
    </row>
    <row r="33" spans="1:14" s="33" customFormat="1" ht="48" customHeight="1" x14ac:dyDescent="0.25">
      <c r="A33" s="239" t="s">
        <v>191</v>
      </c>
      <c r="B33" s="239"/>
      <c r="C33" s="239"/>
      <c r="D33" s="239"/>
      <c r="E33" s="239"/>
      <c r="F33" s="239"/>
      <c r="G33" s="239"/>
      <c r="H33" s="239"/>
      <c r="I33" s="239"/>
      <c r="J33" s="239"/>
      <c r="K33" s="239"/>
      <c r="L33" s="239"/>
      <c r="M33" s="239"/>
      <c r="N33" s="239"/>
    </row>
    <row r="34" spans="1:14" s="33" customFormat="1" ht="39.75" customHeight="1" x14ac:dyDescent="0.25">
      <c r="A34" s="239" t="s">
        <v>192</v>
      </c>
      <c r="B34" s="239"/>
      <c r="C34" s="239"/>
      <c r="D34" s="239"/>
      <c r="E34" s="239"/>
      <c r="F34" s="239"/>
      <c r="G34" s="239"/>
      <c r="H34" s="239"/>
      <c r="I34" s="239"/>
      <c r="J34" s="239"/>
      <c r="K34" s="239"/>
      <c r="L34" s="239"/>
      <c r="M34" s="239"/>
      <c r="N34" s="239"/>
    </row>
    <row r="35" spans="1:14" x14ac:dyDescent="0.2">
      <c r="A35" s="240" t="s">
        <v>187</v>
      </c>
      <c r="B35" s="240"/>
      <c r="C35" s="240"/>
      <c r="D35" s="240"/>
      <c r="E35" s="240"/>
      <c r="F35" s="240"/>
      <c r="G35" s="240"/>
      <c r="H35" s="240"/>
      <c r="I35" s="240"/>
      <c r="J35" s="240"/>
      <c r="K35" s="240"/>
      <c r="L35" s="240"/>
      <c r="M35" s="240"/>
      <c r="N35" s="240"/>
    </row>
    <row r="36" spans="1:14" ht="13.5" thickBot="1" x14ac:dyDescent="0.25">
      <c r="A36" s="21" t="s">
        <v>82</v>
      </c>
      <c r="B36" s="241" t="s">
        <v>83</v>
      </c>
      <c r="C36" s="241"/>
      <c r="D36" s="241"/>
      <c r="E36" s="241"/>
      <c r="F36" s="241"/>
      <c r="G36" s="241"/>
      <c r="H36" s="241"/>
      <c r="I36" s="241"/>
      <c r="J36" s="241"/>
      <c r="K36" s="241"/>
      <c r="L36" s="241"/>
      <c r="M36" s="241"/>
      <c r="N36" s="241"/>
    </row>
    <row r="37" spans="1:14" ht="24" customHeight="1" thickBot="1" x14ac:dyDescent="0.25">
      <c r="C37" s="23" t="s">
        <v>181</v>
      </c>
      <c r="D37" s="24" t="str">
        <f>D6</f>
        <v>Технически и технологически  простые и сложные работы</v>
      </c>
      <c r="E37" s="34">
        <v>82</v>
      </c>
      <c r="F37" s="36"/>
      <c r="G37" s="35">
        <v>1</v>
      </c>
      <c r="H37" s="36"/>
      <c r="I37" s="242">
        <v>9</v>
      </c>
      <c r="J37" s="243"/>
      <c r="K37" s="36">
        <v>0</v>
      </c>
      <c r="L37" s="37">
        <v>4</v>
      </c>
      <c r="M37" s="24">
        <v>4</v>
      </c>
      <c r="N37" s="38">
        <f>SUM(E37:M37)</f>
        <v>100</v>
      </c>
    </row>
    <row r="38" spans="1:14" ht="13.5" thickBot="1" x14ac:dyDescent="0.25">
      <c r="A38" s="21" t="s">
        <v>84</v>
      </c>
      <c r="B38" s="241" t="s">
        <v>85</v>
      </c>
      <c r="C38" s="241"/>
      <c r="D38" s="241"/>
      <c r="E38" s="241"/>
      <c r="F38" s="241"/>
      <c r="G38" s="241"/>
      <c r="H38" s="241"/>
      <c r="I38" s="241"/>
      <c r="J38" s="241"/>
      <c r="K38" s="241"/>
      <c r="L38" s="241"/>
      <c r="M38" s="241"/>
      <c r="N38" s="241"/>
    </row>
    <row r="39" spans="1:14" ht="22.5" customHeight="1" thickBot="1" x14ac:dyDescent="0.25">
      <c r="C39" s="23" t="s">
        <v>181</v>
      </c>
      <c r="D39" s="24" t="str">
        <f>D6</f>
        <v>Технически и технологически  простые и сложные работы</v>
      </c>
      <c r="E39" s="34">
        <v>90</v>
      </c>
      <c r="F39" s="36"/>
      <c r="G39" s="35">
        <v>1</v>
      </c>
      <c r="H39" s="36"/>
      <c r="I39" s="242">
        <v>9</v>
      </c>
      <c r="J39" s="243"/>
      <c r="K39" s="36">
        <v>0</v>
      </c>
      <c r="L39" s="37">
        <v>0</v>
      </c>
      <c r="M39" s="24">
        <v>0</v>
      </c>
      <c r="N39" s="38">
        <f>SUM(E39:M39)</f>
        <v>100</v>
      </c>
    </row>
    <row r="41" spans="1:14" x14ac:dyDescent="0.2">
      <c r="A41" s="240" t="s">
        <v>188</v>
      </c>
      <c r="B41" s="240"/>
      <c r="C41" s="240"/>
      <c r="D41" s="240"/>
      <c r="E41" s="240"/>
      <c r="F41" s="240"/>
      <c r="G41" s="240"/>
      <c r="H41" s="240"/>
      <c r="I41" s="240"/>
      <c r="J41" s="240"/>
      <c r="K41" s="240"/>
      <c r="L41" s="240"/>
      <c r="M41" s="240"/>
      <c r="N41" s="240"/>
    </row>
    <row r="42" spans="1:14" ht="13.5" thickBot="1" x14ac:dyDescent="0.25">
      <c r="A42" s="21" t="s">
        <v>82</v>
      </c>
      <c r="B42" s="241" t="s">
        <v>189</v>
      </c>
      <c r="C42" s="241"/>
      <c r="D42" s="241"/>
      <c r="E42" s="241"/>
      <c r="F42" s="241"/>
      <c r="G42" s="241"/>
      <c r="H42" s="241"/>
      <c r="I42" s="241"/>
      <c r="J42" s="241"/>
      <c r="K42" s="241"/>
      <c r="L42" s="241"/>
      <c r="M42" s="241"/>
      <c r="N42" s="241"/>
    </row>
    <row r="43" spans="1:14" ht="24" customHeight="1" thickBot="1" x14ac:dyDescent="0.25">
      <c r="C43" s="23" t="s">
        <v>181</v>
      </c>
      <c r="D43" s="24" t="str">
        <f>D12</f>
        <v>Технически и технологически  простые и сложные работы</v>
      </c>
      <c r="E43" s="31">
        <v>70</v>
      </c>
      <c r="F43" s="177"/>
      <c r="G43" s="32">
        <v>1</v>
      </c>
      <c r="H43" s="145"/>
      <c r="I43" s="237">
        <v>23</v>
      </c>
      <c r="J43" s="238"/>
      <c r="K43" s="39">
        <v>5</v>
      </c>
      <c r="L43" s="40">
        <v>0</v>
      </c>
      <c r="M43" s="39">
        <v>0</v>
      </c>
      <c r="N43" s="41">
        <f>SUM(E43:M43)</f>
        <v>99</v>
      </c>
    </row>
    <row r="44" spans="1:14" ht="13.5" thickBot="1" x14ac:dyDescent="0.25">
      <c r="A44" s="21" t="s">
        <v>84</v>
      </c>
      <c r="B44" s="241" t="s">
        <v>190</v>
      </c>
      <c r="C44" s="241"/>
      <c r="D44" s="241"/>
      <c r="E44" s="241"/>
      <c r="F44" s="241"/>
      <c r="G44" s="241"/>
      <c r="H44" s="241"/>
      <c r="I44" s="241"/>
      <c r="J44" s="241"/>
      <c r="K44" s="241"/>
      <c r="L44" s="241"/>
      <c r="M44" s="241"/>
      <c r="N44" s="241"/>
    </row>
    <row r="45" spans="1:14" ht="22.5" customHeight="1" thickBot="1" x14ac:dyDescent="0.25">
      <c r="C45" s="23" t="s">
        <v>181</v>
      </c>
      <c r="D45" s="24" t="str">
        <f>D12</f>
        <v>Технически и технологически  простые и сложные работы</v>
      </c>
      <c r="E45" s="31">
        <v>70</v>
      </c>
      <c r="F45" s="177"/>
      <c r="G45" s="32">
        <v>1</v>
      </c>
      <c r="H45" s="145"/>
      <c r="I45" s="237">
        <v>23</v>
      </c>
      <c r="J45" s="238"/>
      <c r="K45" s="39">
        <v>0</v>
      </c>
      <c r="L45" s="40">
        <v>3</v>
      </c>
      <c r="M45" s="39">
        <v>2</v>
      </c>
      <c r="N45" s="41">
        <f t="shared" ref="N45" si="5">SUM(E45:M45)</f>
        <v>99</v>
      </c>
    </row>
    <row r="46" spans="1:14" ht="22.5" customHeight="1" x14ac:dyDescent="0.2">
      <c r="C46" s="42"/>
      <c r="D46" s="43"/>
      <c r="E46" s="44"/>
      <c r="F46" s="44"/>
      <c r="G46" s="44"/>
      <c r="H46" s="45"/>
      <c r="I46" s="46"/>
      <c r="J46" s="46"/>
      <c r="K46" s="45"/>
      <c r="L46" s="45"/>
      <c r="M46" s="45"/>
      <c r="N46" s="47"/>
    </row>
    <row r="47" spans="1:14" ht="17.25" customHeight="1" x14ac:dyDescent="0.2">
      <c r="A47" s="236" t="s">
        <v>194</v>
      </c>
      <c r="B47" s="236"/>
      <c r="C47" s="236"/>
      <c r="D47" s="236"/>
      <c r="E47" s="236"/>
      <c r="F47" s="236"/>
      <c r="G47" s="236"/>
      <c r="H47" s="236"/>
      <c r="I47" s="236"/>
      <c r="J47" s="236"/>
      <c r="K47" s="236"/>
      <c r="L47" s="236"/>
    </row>
    <row r="48" spans="1:14" ht="17.25" customHeight="1" x14ac:dyDescent="0.2">
      <c r="A48" s="236" t="s">
        <v>195</v>
      </c>
      <c r="B48" s="236"/>
      <c r="C48" s="236"/>
      <c r="D48" s="236"/>
      <c r="E48" s="236"/>
      <c r="F48" s="236"/>
      <c r="G48" s="236"/>
      <c r="H48" s="236"/>
      <c r="I48" s="236"/>
      <c r="J48" s="236"/>
      <c r="K48" s="236"/>
      <c r="L48" s="236"/>
    </row>
    <row r="49" spans="1:7" x14ac:dyDescent="0.2">
      <c r="A49" s="21" t="s">
        <v>305</v>
      </c>
    </row>
    <row r="53" spans="1:7" x14ac:dyDescent="0.2">
      <c r="G53" s="146"/>
    </row>
  </sheetData>
  <mergeCells count="33">
    <mergeCell ref="L2:M2"/>
    <mergeCell ref="E4:E5"/>
    <mergeCell ref="B38:N38"/>
    <mergeCell ref="I37:J37"/>
    <mergeCell ref="N1:N5"/>
    <mergeCell ref="A33:N33"/>
    <mergeCell ref="C6:C8"/>
    <mergeCell ref="A7:A32"/>
    <mergeCell ref="C9:C11"/>
    <mergeCell ref="C12:C14"/>
    <mergeCell ref="C15:C17"/>
    <mergeCell ref="C18:C20"/>
    <mergeCell ref="C21:C23"/>
    <mergeCell ref="C24:C26"/>
    <mergeCell ref="A1:D4"/>
    <mergeCell ref="F1:M1"/>
    <mergeCell ref="F2:G2"/>
    <mergeCell ref="I2:J2"/>
    <mergeCell ref="I39:J39"/>
    <mergeCell ref="A5:C5"/>
    <mergeCell ref="F4:G4"/>
    <mergeCell ref="H4:J4"/>
    <mergeCell ref="K4:M4"/>
    <mergeCell ref="A47:L47"/>
    <mergeCell ref="A48:L48"/>
    <mergeCell ref="I45:J45"/>
    <mergeCell ref="A34:N34"/>
    <mergeCell ref="A41:N41"/>
    <mergeCell ref="B42:N42"/>
    <mergeCell ref="I43:J43"/>
    <mergeCell ref="B44:N44"/>
    <mergeCell ref="A35:N35"/>
    <mergeCell ref="B36:N36"/>
  </mergeCells>
  <dataValidations disablePrompts="1" count="1">
    <dataValidation errorStyle="information" allowBlank="1" showInputMessage="1" showErrorMessage="1" sqref="G52"/>
  </dataValidations>
  <hyperlinks>
    <hyperlink ref="C30:C32" location="Термины!A1" display="Проектные и изыскательские работы"/>
    <hyperlink ref="C27" location="'Услуги ПХ'!A1" display="Услуги производственного технического характера"/>
    <hyperlink ref="C28" location="'Услуги НПХ'!A1" display="Услуги непроизводственного (технического) характера "/>
    <hyperlink ref="D27" location="'Услуги ПХ'!A1" display="Услуги любой сложности (при сумме НМЦД до 5000,00 тыс. руб. в т.ч. НДС)"/>
    <hyperlink ref="D28" location="'Услуги НПХ'!A1" display="Услуги любой сложности (при сумме НМЦД до 5000,00 тыс. руб. в т.ч. НДС)"/>
    <hyperlink ref="C12:C14" location="Термины!A4" display="Реконструкция"/>
    <hyperlink ref="C15:C17" location="Термины!A1" display="Капитальный ремонт зданий и сооружений"/>
    <hyperlink ref="C29" location="'Услуги нетехнического'!A1" display="Услуги прочие (не входящие в вышеперечисленные ПХ (Т) и НП."/>
    <hyperlink ref="C30" location="'Услуги ПХ'!A1" display="Услуги производственного технического характера"/>
    <hyperlink ref="C31" location="'Услуги НПХ'!A1" display="Услуги непроизводственного (технического) характера "/>
    <hyperlink ref="D30" location="'Услуги ПХ'!A1" display="Услуги любой сложности (при сумме НМЦД свыше 5000,00 тыс. руб. в т.ч. НДС)"/>
    <hyperlink ref="D31" location="'Услуги НПХ'!A1" display="Услуги любой сложности (при сумме НМЦД свыше 5000,00 тыс. руб. в т.ч. НДС)"/>
    <hyperlink ref="C32" location="'Услуги нетехнического'!A1" display="Услуги прочие (не входящие в вышеперечисленные ПХ (Т) и НП."/>
    <hyperlink ref="C21:C23" location="Термины!A1" display="Строительство объектов «под ключ»"/>
    <hyperlink ref="C18:C20" location="Термины!A1" display="Текущий ремонт зданий и сооружений"/>
    <hyperlink ref="C9:C11" location="Термины!A1" display="Текущий, средний и капитальный ремонт оборудования и установок"/>
    <hyperlink ref="C6:C8" location="Термины!A1" display="Новое строительство"/>
    <hyperlink ref="C24:C26" location="Термины!A1" display="Проектные и изыскательские работы"/>
    <hyperlink ref="D6" location="'Признаки Строительство'!A1" display="Технически и технологически простые"/>
    <hyperlink ref="D7" location="'Признаки Строительство'!A1" display="Технически и технологически  сложные работы"/>
    <hyperlink ref="D8" location="'Признаки Строительство'!A1" display="Технически и технологически  особосложные работы"/>
    <hyperlink ref="D9" location="'Признаки РЕМОНТ'!A1" display="Технически и технологически простые"/>
    <hyperlink ref="D10" location="'Признаки РЕМОНТ'!A1" display="Технически и технологически  сложные работы"/>
    <hyperlink ref="D11" location="'Признаки РЕМОНТ'!A1" display="Технически и технологически  особосложные работы"/>
    <hyperlink ref="D12" location="'Признаки Строительство'!A1" display="Технически и технологически простые"/>
    <hyperlink ref="D13" location="'Признаки Строительство'!A1" display="Технически и технологически  сложные работы"/>
    <hyperlink ref="D14" location="'Признаки Строительство'!A1" display="Технически и технологически  особосложные работы"/>
    <hyperlink ref="D15" location="'Признаки РЕМОНТ'!A1" display="Технически и технологически простые"/>
    <hyperlink ref="D16" location="'Признаки РЕМОНТ'!A1" display="Технически и технологически  сложные работы"/>
    <hyperlink ref="D17" location="'Признаки РЕМОНТ'!A1" display="Технически и технологически  особосложные работы"/>
    <hyperlink ref="D18" location="'Признаки Строительство'!A1" display="Технически и технологически простые"/>
    <hyperlink ref="D19" location="'Признаки Строительство'!A1" display="Технически и технологически  сложные работы"/>
    <hyperlink ref="D20" location="'Признаки Строительство'!A1" display="Технически и технологически  особосложные работы"/>
    <hyperlink ref="D21" location="'Признаки Строительство'!A1" display="Технически и технологически простые"/>
    <hyperlink ref="D22" location="'Признаки Строительство'!A1" display="Технически и технологически  сложные работы"/>
    <hyperlink ref="D23" location="'Признаки Строительство'!A1" display="Технически и технологически  особосложные работы"/>
    <hyperlink ref="D24" location="'Признаки Строительство'!A1" display="Технически и технологически простые"/>
    <hyperlink ref="D25" location="'Признаки Строительство'!A1" display="Технически и технологически  сложные работы"/>
    <hyperlink ref="D26" location="'Признаки Строительство'!A1" display="Технически и технологически  особосложные работы"/>
  </hyperlinks>
  <printOptions horizontalCentered="1" verticalCentered="1"/>
  <pageMargins left="0.31496062992125984" right="0.31496062992125984" top="0.35433070866141736" bottom="0.35433070866141736" header="0.31496062992125984" footer="0.31496062992125984"/>
  <pageSetup paperSize="8" scale="65" fitToWidth="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view="pageBreakPreview" zoomScaleNormal="100" zoomScaleSheetLayoutView="100" workbookViewId="0">
      <pane xSplit="1" ySplit="1" topLeftCell="B2" activePane="bottomRight" state="frozen"/>
      <selection activeCell="E1" sqref="E1"/>
      <selection pane="topRight" activeCell="E1" sqref="E1"/>
      <selection pane="bottomLeft" activeCell="E1" sqref="E1"/>
      <selection pane="bottomRight" activeCell="E1" sqref="E1"/>
    </sheetView>
  </sheetViews>
  <sheetFormatPr defaultRowHeight="15" x14ac:dyDescent="0.25"/>
  <cols>
    <col min="1" max="1" width="6.140625" style="17" customWidth="1"/>
    <col min="2" max="2" width="112.140625" style="18" customWidth="1"/>
    <col min="3" max="3" width="15.85546875" style="18" customWidth="1"/>
    <col min="4" max="16384" width="9.140625" style="18"/>
  </cols>
  <sheetData>
    <row r="1" spans="1:2" ht="32.25" customHeight="1" x14ac:dyDescent="0.25">
      <c r="A1" s="266" t="s">
        <v>258</v>
      </c>
      <c r="B1" s="266"/>
    </row>
    <row r="2" spans="1:2" x14ac:dyDescent="0.25">
      <c r="A2" s="19">
        <v>1</v>
      </c>
      <c r="B2" s="116" t="s">
        <v>259</v>
      </c>
    </row>
    <row r="3" spans="1:2" x14ac:dyDescent="0.25">
      <c r="A3" s="19">
        <v>2</v>
      </c>
      <c r="B3" s="116" t="s">
        <v>260</v>
      </c>
    </row>
    <row r="4" spans="1:2" x14ac:dyDescent="0.25">
      <c r="A4" s="19">
        <v>3</v>
      </c>
      <c r="B4" s="116" t="s">
        <v>261</v>
      </c>
    </row>
    <row r="5" spans="1:2" x14ac:dyDescent="0.25">
      <c r="A5" s="19">
        <v>4</v>
      </c>
      <c r="B5" s="116" t="s">
        <v>262</v>
      </c>
    </row>
    <row r="6" spans="1:2" x14ac:dyDescent="0.25">
      <c r="A6" s="19">
        <v>5</v>
      </c>
      <c r="B6" s="116" t="s">
        <v>263</v>
      </c>
    </row>
    <row r="7" spans="1:2" x14ac:dyDescent="0.25">
      <c r="A7" s="19">
        <v>6</v>
      </c>
      <c r="B7" s="116" t="s">
        <v>264</v>
      </c>
    </row>
    <row r="8" spans="1:2" x14ac:dyDescent="0.25">
      <c r="A8" s="19">
        <v>7</v>
      </c>
      <c r="B8" s="116" t="s">
        <v>265</v>
      </c>
    </row>
    <row r="9" spans="1:2" x14ac:dyDescent="0.25">
      <c r="A9" s="19">
        <v>8</v>
      </c>
      <c r="B9" s="116" t="s">
        <v>266</v>
      </c>
    </row>
    <row r="10" spans="1:2" x14ac:dyDescent="0.25">
      <c r="A10" s="19">
        <v>9</v>
      </c>
      <c r="B10" s="116" t="s">
        <v>267</v>
      </c>
    </row>
    <row r="11" spans="1:2" x14ac:dyDescent="0.25">
      <c r="A11" s="19">
        <v>10</v>
      </c>
      <c r="B11" s="116" t="s">
        <v>268</v>
      </c>
    </row>
    <row r="12" spans="1:2" x14ac:dyDescent="0.25">
      <c r="A12" s="19">
        <v>11</v>
      </c>
      <c r="B12" s="116" t="s">
        <v>269</v>
      </c>
    </row>
    <row r="13" spans="1:2" x14ac:dyDescent="0.25">
      <c r="A13" s="19">
        <v>12</v>
      </c>
      <c r="B13" s="116" t="s">
        <v>270</v>
      </c>
    </row>
    <row r="14" spans="1:2" x14ac:dyDescent="0.25">
      <c r="A14" s="19">
        <v>13</v>
      </c>
      <c r="B14" s="116" t="s">
        <v>271</v>
      </c>
    </row>
    <row r="15" spans="1:2" x14ac:dyDescent="0.25">
      <c r="A15" s="19">
        <v>14</v>
      </c>
      <c r="B15" s="116" t="s">
        <v>272</v>
      </c>
    </row>
    <row r="16" spans="1:2" x14ac:dyDescent="0.25">
      <c r="A16" s="19">
        <v>15</v>
      </c>
      <c r="B16" s="116" t="s">
        <v>273</v>
      </c>
    </row>
    <row r="17" spans="1:2" x14ac:dyDescent="0.25">
      <c r="A17" s="19">
        <v>16</v>
      </c>
      <c r="B17" s="116" t="s">
        <v>274</v>
      </c>
    </row>
    <row r="18" spans="1:2" x14ac:dyDescent="0.25">
      <c r="A18" s="19">
        <v>17</v>
      </c>
      <c r="B18" s="116" t="s">
        <v>275</v>
      </c>
    </row>
    <row r="19" spans="1:2" x14ac:dyDescent="0.25">
      <c r="A19" s="19">
        <v>18</v>
      </c>
      <c r="B19" s="116" t="s">
        <v>276</v>
      </c>
    </row>
    <row r="20" spans="1:2" x14ac:dyDescent="0.25">
      <c r="A20" s="19">
        <v>19</v>
      </c>
      <c r="B20" s="116" t="s">
        <v>277</v>
      </c>
    </row>
    <row r="21" spans="1:2" x14ac:dyDescent="0.25">
      <c r="A21" s="19">
        <v>20</v>
      </c>
      <c r="B21" s="116" t="s">
        <v>278</v>
      </c>
    </row>
    <row r="22" spans="1:2" x14ac:dyDescent="0.25">
      <c r="A22" s="19">
        <v>21</v>
      </c>
      <c r="B22" s="116" t="s">
        <v>279</v>
      </c>
    </row>
    <row r="23" spans="1:2" x14ac:dyDescent="0.25">
      <c r="A23" s="19">
        <v>22</v>
      </c>
      <c r="B23" s="116" t="s">
        <v>280</v>
      </c>
    </row>
    <row r="24" spans="1:2" x14ac:dyDescent="0.25">
      <c r="A24" s="19">
        <v>23</v>
      </c>
      <c r="B24" s="116" t="s">
        <v>281</v>
      </c>
    </row>
    <row r="25" spans="1:2" x14ac:dyDescent="0.25">
      <c r="A25" s="19">
        <v>24</v>
      </c>
      <c r="B25" s="116" t="s">
        <v>282</v>
      </c>
    </row>
    <row r="26" spans="1:2" x14ac:dyDescent="0.25">
      <c r="A26" s="19">
        <v>25</v>
      </c>
      <c r="B26" s="116" t="s">
        <v>283</v>
      </c>
    </row>
    <row r="27" spans="1:2" x14ac:dyDescent="0.25">
      <c r="A27" s="19">
        <v>26</v>
      </c>
      <c r="B27" s="116" t="s">
        <v>284</v>
      </c>
    </row>
    <row r="28" spans="1:2" x14ac:dyDescent="0.25">
      <c r="A28" s="19">
        <v>27</v>
      </c>
      <c r="B28" s="116" t="s">
        <v>285</v>
      </c>
    </row>
    <row r="29" spans="1:2" x14ac:dyDescent="0.25">
      <c r="A29" s="19">
        <v>28</v>
      </c>
      <c r="B29" s="116" t="s">
        <v>286</v>
      </c>
    </row>
    <row r="30" spans="1:2" x14ac:dyDescent="0.25">
      <c r="A30" s="19">
        <v>29</v>
      </c>
      <c r="B30" s="116" t="s">
        <v>287</v>
      </c>
    </row>
    <row r="31" spans="1:2" x14ac:dyDescent="0.25">
      <c r="A31" s="19">
        <v>30</v>
      </c>
      <c r="B31" s="116" t="s">
        <v>288</v>
      </c>
    </row>
    <row r="32" spans="1:2" x14ac:dyDescent="0.25">
      <c r="A32" s="19">
        <v>31</v>
      </c>
      <c r="B32" s="116" t="s">
        <v>289</v>
      </c>
    </row>
    <row r="33" spans="1:2" x14ac:dyDescent="0.25">
      <c r="A33" s="19">
        <v>32</v>
      </c>
      <c r="B33" s="116" t="s">
        <v>290</v>
      </c>
    </row>
    <row r="34" spans="1:2" x14ac:dyDescent="0.25">
      <c r="A34" s="19">
        <v>33</v>
      </c>
      <c r="B34" s="116" t="s">
        <v>291</v>
      </c>
    </row>
    <row r="35" spans="1:2" x14ac:dyDescent="0.25">
      <c r="A35" s="19">
        <v>34</v>
      </c>
      <c r="B35" s="116" t="s">
        <v>292</v>
      </c>
    </row>
    <row r="36" spans="1:2" x14ac:dyDescent="0.25">
      <c r="A36" s="19">
        <v>35</v>
      </c>
      <c r="B36" s="116" t="s">
        <v>293</v>
      </c>
    </row>
    <row r="37" spans="1:2" x14ac:dyDescent="0.25">
      <c r="A37" s="19">
        <v>36</v>
      </c>
      <c r="B37" s="116" t="s">
        <v>294</v>
      </c>
    </row>
    <row r="38" spans="1:2" x14ac:dyDescent="0.25">
      <c r="A38" s="17">
        <v>37</v>
      </c>
      <c r="B38" s="117" t="s">
        <v>295</v>
      </c>
    </row>
    <row r="39" spans="1:2" x14ac:dyDescent="0.25">
      <c r="A39" s="19">
        <v>38</v>
      </c>
      <c r="B39" s="117" t="s">
        <v>296</v>
      </c>
    </row>
  </sheetData>
  <sheetProtection algorithmName="SHA-512" hashValue="8XOsWfQ4+L6h2O2wS3jG6IgCWfQX/PDoz38yis8kaRPkQFMaYq9ScdrcjME/SVNSegOVjP6XvSP2hyCTqhcvWQ==" saltValue="XBakhO6lZhi+a7bQ8xBNQg==" spinCount="100000" sheet="1" objects="1" scenarios="1"/>
  <mergeCells count="1">
    <mergeCell ref="A1:B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view="pageBreakPreview" zoomScale="85" zoomScaleNormal="100" zoomScaleSheetLayoutView="85" workbookViewId="0">
      <selection activeCell="E1" sqref="E1"/>
    </sheetView>
  </sheetViews>
  <sheetFormatPr defaultRowHeight="15" x14ac:dyDescent="0.25"/>
  <cols>
    <col min="1" max="1" width="4.28515625" style="17" customWidth="1"/>
    <col min="2" max="2" width="76.5703125" style="18" customWidth="1"/>
    <col min="3" max="16384" width="9.140625" style="18"/>
  </cols>
  <sheetData>
    <row r="1" spans="1:2" ht="15.75" x14ac:dyDescent="0.25">
      <c r="A1" s="266" t="s">
        <v>228</v>
      </c>
      <c r="B1" s="266"/>
    </row>
    <row r="2" spans="1:2" x14ac:dyDescent="0.25">
      <c r="A2" s="19">
        <v>1</v>
      </c>
      <c r="B2" s="48" t="s">
        <v>198</v>
      </c>
    </row>
    <row r="3" spans="1:2" x14ac:dyDescent="0.25">
      <c r="A3" s="19">
        <v>2</v>
      </c>
      <c r="B3" s="48" t="s">
        <v>199</v>
      </c>
    </row>
    <row r="4" spans="1:2" x14ac:dyDescent="0.25">
      <c r="A4" s="19">
        <v>3</v>
      </c>
      <c r="B4" s="48" t="s">
        <v>200</v>
      </c>
    </row>
    <row r="5" spans="1:2" x14ac:dyDescent="0.25">
      <c r="A5" s="19">
        <v>4</v>
      </c>
      <c r="B5" s="48" t="s">
        <v>201</v>
      </c>
    </row>
    <row r="6" spans="1:2" x14ac:dyDescent="0.25">
      <c r="A6" s="19">
        <v>5</v>
      </c>
      <c r="B6" s="48" t="s">
        <v>202</v>
      </c>
    </row>
    <row r="7" spans="1:2" x14ac:dyDescent="0.25">
      <c r="A7" s="19">
        <v>6</v>
      </c>
      <c r="B7" s="48" t="s">
        <v>203</v>
      </c>
    </row>
    <row r="8" spans="1:2" x14ac:dyDescent="0.25">
      <c r="A8" s="19">
        <v>7</v>
      </c>
      <c r="B8" s="48" t="s">
        <v>204</v>
      </c>
    </row>
    <row r="9" spans="1:2" x14ac:dyDescent="0.25">
      <c r="A9" s="19">
        <v>8</v>
      </c>
      <c r="B9" s="48" t="s">
        <v>205</v>
      </c>
    </row>
    <row r="10" spans="1:2" ht="30" x14ac:dyDescent="0.25">
      <c r="A10" s="19">
        <v>9</v>
      </c>
      <c r="B10" s="48" t="s">
        <v>206</v>
      </c>
    </row>
    <row r="11" spans="1:2" x14ac:dyDescent="0.25">
      <c r="A11" s="19">
        <v>10</v>
      </c>
      <c r="B11" s="48" t="s">
        <v>207</v>
      </c>
    </row>
    <row r="12" spans="1:2" x14ac:dyDescent="0.25">
      <c r="A12" s="19">
        <v>11</v>
      </c>
      <c r="B12" s="48" t="s">
        <v>208</v>
      </c>
    </row>
    <row r="13" spans="1:2" x14ac:dyDescent="0.25">
      <c r="A13" s="19">
        <v>12</v>
      </c>
      <c r="B13" s="48" t="s">
        <v>209</v>
      </c>
    </row>
    <row r="14" spans="1:2" x14ac:dyDescent="0.25">
      <c r="A14" s="19">
        <v>13</v>
      </c>
      <c r="B14" s="48" t="s">
        <v>210</v>
      </c>
    </row>
    <row r="15" spans="1:2" x14ac:dyDescent="0.25">
      <c r="A15" s="19">
        <v>14</v>
      </c>
      <c r="B15" s="48" t="s">
        <v>211</v>
      </c>
    </row>
    <row r="16" spans="1:2" x14ac:dyDescent="0.25">
      <c r="A16" s="19">
        <v>15</v>
      </c>
      <c r="B16" s="48" t="s">
        <v>212</v>
      </c>
    </row>
    <row r="17" spans="1:2" x14ac:dyDescent="0.25">
      <c r="A17" s="19">
        <v>16</v>
      </c>
      <c r="B17" s="48" t="s">
        <v>213</v>
      </c>
    </row>
    <row r="18" spans="1:2" x14ac:dyDescent="0.25">
      <c r="A18" s="19">
        <v>17</v>
      </c>
      <c r="B18" s="48" t="s">
        <v>214</v>
      </c>
    </row>
    <row r="19" spans="1:2" x14ac:dyDescent="0.25">
      <c r="A19" s="19">
        <v>18</v>
      </c>
      <c r="B19" s="48" t="s">
        <v>215</v>
      </c>
    </row>
    <row r="20" spans="1:2" x14ac:dyDescent="0.25">
      <c r="A20" s="19">
        <v>19</v>
      </c>
      <c r="B20" s="48" t="s">
        <v>216</v>
      </c>
    </row>
    <row r="21" spans="1:2" x14ac:dyDescent="0.25">
      <c r="A21" s="19">
        <v>20</v>
      </c>
      <c r="B21" s="48" t="s">
        <v>217</v>
      </c>
    </row>
    <row r="22" spans="1:2" x14ac:dyDescent="0.25">
      <c r="A22" s="19">
        <v>21</v>
      </c>
      <c r="B22" s="48" t="s">
        <v>218</v>
      </c>
    </row>
    <row r="23" spans="1:2" x14ac:dyDescent="0.25">
      <c r="A23" s="19">
        <v>22</v>
      </c>
      <c r="B23" s="48" t="s">
        <v>219</v>
      </c>
    </row>
    <row r="24" spans="1:2" x14ac:dyDescent="0.25">
      <c r="A24" s="19">
        <v>23</v>
      </c>
      <c r="B24" s="48" t="s">
        <v>220</v>
      </c>
    </row>
    <row r="25" spans="1:2" ht="30" x14ac:dyDescent="0.25">
      <c r="A25" s="19">
        <v>24</v>
      </c>
      <c r="B25" s="48" t="s">
        <v>221</v>
      </c>
    </row>
    <row r="26" spans="1:2" x14ac:dyDescent="0.25">
      <c r="A26" s="19">
        <v>25</v>
      </c>
      <c r="B26" s="48" t="s">
        <v>222</v>
      </c>
    </row>
    <row r="27" spans="1:2" x14ac:dyDescent="0.25">
      <c r="A27" s="19">
        <v>26</v>
      </c>
      <c r="B27" s="48" t="s">
        <v>223</v>
      </c>
    </row>
    <row r="28" spans="1:2" x14ac:dyDescent="0.25">
      <c r="A28" s="19">
        <v>27</v>
      </c>
      <c r="B28" s="48" t="s">
        <v>224</v>
      </c>
    </row>
    <row r="29" spans="1:2" x14ac:dyDescent="0.25">
      <c r="A29" s="19">
        <v>28</v>
      </c>
      <c r="B29" s="48" t="s">
        <v>225</v>
      </c>
    </row>
    <row r="30" spans="1:2" x14ac:dyDescent="0.25">
      <c r="A30" s="19">
        <v>29</v>
      </c>
      <c r="B30" s="48" t="s">
        <v>226</v>
      </c>
    </row>
    <row r="31" spans="1:2" x14ac:dyDescent="0.25">
      <c r="A31" s="19">
        <v>30</v>
      </c>
      <c r="B31" s="48" t="s">
        <v>227</v>
      </c>
    </row>
    <row r="32" spans="1:2" x14ac:dyDescent="0.25">
      <c r="A32" s="19">
        <v>31</v>
      </c>
      <c r="B32" s="48" t="s">
        <v>229</v>
      </c>
    </row>
    <row r="33" spans="1:2" x14ac:dyDescent="0.25">
      <c r="A33" s="19">
        <v>32</v>
      </c>
      <c r="B33" s="48" t="s">
        <v>230</v>
      </c>
    </row>
    <row r="34" spans="1:2" x14ac:dyDescent="0.25">
      <c r="A34" s="19">
        <v>33</v>
      </c>
      <c r="B34" s="48" t="s">
        <v>297</v>
      </c>
    </row>
  </sheetData>
  <mergeCells count="1">
    <mergeCell ref="A1:B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view="pageBreakPreview" topLeftCell="B1" zoomScaleNormal="70" zoomScaleSheetLayoutView="100" workbookViewId="0">
      <pane xSplit="1" ySplit="2" topLeftCell="C3" activePane="bottomRight" state="frozen"/>
      <selection activeCell="E1" sqref="E1"/>
      <selection pane="topRight" activeCell="E1" sqref="E1"/>
      <selection pane="bottomLeft" activeCell="E1" sqref="E1"/>
      <selection pane="bottomRight" activeCell="E1" sqref="E1"/>
    </sheetView>
  </sheetViews>
  <sheetFormatPr defaultRowHeight="15" x14ac:dyDescent="0.25"/>
  <cols>
    <col min="1" max="1" width="7.28515625" style="12" customWidth="1"/>
    <col min="2" max="2" width="6" style="7" bestFit="1" customWidth="1"/>
    <col min="3" max="5" width="82.140625" style="11" customWidth="1"/>
    <col min="6" max="16384" width="9.140625" style="11"/>
  </cols>
  <sheetData>
    <row r="1" spans="1:5" ht="13.5" thickBot="1" x14ac:dyDescent="0.3">
      <c r="A1" s="267" t="s">
        <v>154</v>
      </c>
      <c r="B1" s="267"/>
      <c r="C1" s="267"/>
      <c r="D1" s="267"/>
      <c r="E1" s="267"/>
    </row>
    <row r="2" spans="1:5" s="15" customFormat="1" x14ac:dyDescent="0.25">
      <c r="A2" s="118" t="s">
        <v>86</v>
      </c>
      <c r="B2" s="119" t="s">
        <v>86</v>
      </c>
      <c r="C2" s="120" t="s">
        <v>298</v>
      </c>
      <c r="D2" s="120" t="s">
        <v>130</v>
      </c>
      <c r="E2" s="120" t="s">
        <v>307</v>
      </c>
    </row>
    <row r="3" spans="1:5" ht="25.5" x14ac:dyDescent="0.25">
      <c r="A3" s="121">
        <v>1</v>
      </c>
      <c r="B3" s="122">
        <v>1</v>
      </c>
      <c r="C3" s="122" t="s">
        <v>299</v>
      </c>
      <c r="D3" s="122" t="s">
        <v>100</v>
      </c>
      <c r="E3" s="122" t="s">
        <v>119</v>
      </c>
    </row>
    <row r="4" spans="1:5" ht="25.5" x14ac:dyDescent="0.25">
      <c r="A4" s="121">
        <v>2</v>
      </c>
      <c r="B4" s="122">
        <v>2</v>
      </c>
      <c r="C4" s="123" t="s">
        <v>142</v>
      </c>
      <c r="D4" s="122" t="s">
        <v>101</v>
      </c>
      <c r="E4" s="122" t="s">
        <v>120</v>
      </c>
    </row>
    <row r="5" spans="1:5" ht="12.75" x14ac:dyDescent="0.25">
      <c r="A5" s="121">
        <v>3</v>
      </c>
      <c r="B5" s="122">
        <v>3</v>
      </c>
      <c r="C5" s="123" t="s">
        <v>143</v>
      </c>
      <c r="D5" s="122" t="s">
        <v>102</v>
      </c>
      <c r="E5" s="122" t="s">
        <v>121</v>
      </c>
    </row>
    <row r="6" spans="1:5" ht="12.75" x14ac:dyDescent="0.25">
      <c r="A6" s="121">
        <v>4</v>
      </c>
      <c r="B6" s="122">
        <v>4</v>
      </c>
      <c r="C6" s="123" t="s">
        <v>144</v>
      </c>
      <c r="D6" s="122" t="s">
        <v>103</v>
      </c>
      <c r="E6" s="122" t="s">
        <v>122</v>
      </c>
    </row>
    <row r="7" spans="1:5" ht="45" customHeight="1" x14ac:dyDescent="0.25">
      <c r="A7" s="121">
        <v>5</v>
      </c>
      <c r="B7" s="122">
        <v>5</v>
      </c>
      <c r="C7" s="124" t="s">
        <v>145</v>
      </c>
      <c r="D7" s="122" t="s">
        <v>104</v>
      </c>
      <c r="E7" s="125" t="s">
        <v>123</v>
      </c>
    </row>
    <row r="8" spans="1:5" ht="25.5" x14ac:dyDescent="0.25">
      <c r="A8" s="121">
        <v>6</v>
      </c>
      <c r="B8" s="122">
        <v>6</v>
      </c>
      <c r="C8" s="123" t="s">
        <v>146</v>
      </c>
      <c r="D8" s="122" t="s">
        <v>105</v>
      </c>
      <c r="E8" s="125" t="s">
        <v>124</v>
      </c>
    </row>
    <row r="9" spans="1:5" ht="12.75" x14ac:dyDescent="0.25">
      <c r="A9" s="121">
        <v>7</v>
      </c>
      <c r="B9" s="122">
        <v>7</v>
      </c>
      <c r="C9" s="124" t="s">
        <v>147</v>
      </c>
      <c r="D9" s="122" t="s">
        <v>106</v>
      </c>
      <c r="E9" s="126"/>
    </row>
    <row r="10" spans="1:5" ht="25.5" x14ac:dyDescent="0.25">
      <c r="A10" s="121">
        <v>8</v>
      </c>
      <c r="B10" s="122">
        <v>8</v>
      </c>
      <c r="C10" s="122" t="s">
        <v>87</v>
      </c>
      <c r="D10" s="122" t="s">
        <v>107</v>
      </c>
      <c r="E10" s="126"/>
    </row>
    <row r="11" spans="1:5" ht="12.75" x14ac:dyDescent="0.25">
      <c r="A11" s="121">
        <v>9</v>
      </c>
      <c r="B11" s="122">
        <v>9</v>
      </c>
      <c r="C11" s="122" t="s">
        <v>88</v>
      </c>
      <c r="D11" s="122" t="s">
        <v>108</v>
      </c>
      <c r="E11" s="126"/>
    </row>
    <row r="12" spans="1:5" ht="25.5" x14ac:dyDescent="0.25">
      <c r="A12" s="121">
        <v>10</v>
      </c>
      <c r="B12" s="122">
        <v>10</v>
      </c>
      <c r="C12" s="122" t="s">
        <v>89</v>
      </c>
      <c r="D12" s="122" t="s">
        <v>109</v>
      </c>
      <c r="E12" s="126"/>
    </row>
    <row r="13" spans="1:5" ht="38.25" x14ac:dyDescent="0.25">
      <c r="A13" s="121">
        <v>11</v>
      </c>
      <c r="B13" s="122">
        <v>11</v>
      </c>
      <c r="C13" s="122" t="s">
        <v>90</v>
      </c>
      <c r="D13" s="122" t="s">
        <v>110</v>
      </c>
      <c r="E13" s="126"/>
    </row>
    <row r="14" spans="1:5" ht="25.5" x14ac:dyDescent="0.25">
      <c r="A14" s="121">
        <v>12</v>
      </c>
      <c r="B14" s="122">
        <v>12</v>
      </c>
      <c r="C14" s="122" t="s">
        <v>91</v>
      </c>
      <c r="D14" s="122" t="s">
        <v>111</v>
      </c>
      <c r="E14" s="126"/>
    </row>
    <row r="15" spans="1:5" ht="12.75" x14ac:dyDescent="0.25">
      <c r="A15" s="121">
        <v>13</v>
      </c>
      <c r="B15" s="122">
        <v>13</v>
      </c>
      <c r="C15" s="122" t="s">
        <v>92</v>
      </c>
      <c r="D15" s="122" t="s">
        <v>112</v>
      </c>
      <c r="E15" s="126"/>
    </row>
    <row r="16" spans="1:5" ht="25.5" x14ac:dyDescent="0.25">
      <c r="A16" s="121">
        <v>14</v>
      </c>
      <c r="B16" s="122">
        <v>14</v>
      </c>
      <c r="C16" s="122" t="s">
        <v>93</v>
      </c>
      <c r="D16" s="122" t="s">
        <v>113</v>
      </c>
      <c r="E16" s="126"/>
    </row>
    <row r="17" spans="1:5" ht="38.25" x14ac:dyDescent="0.25">
      <c r="A17" s="121">
        <v>15</v>
      </c>
      <c r="B17" s="122">
        <v>15</v>
      </c>
      <c r="C17" s="122" t="s">
        <v>94</v>
      </c>
      <c r="D17" s="122" t="s">
        <v>114</v>
      </c>
      <c r="E17" s="126"/>
    </row>
    <row r="18" spans="1:5" ht="12.75" x14ac:dyDescent="0.25">
      <c r="A18" s="121">
        <v>16</v>
      </c>
      <c r="B18" s="122">
        <v>16</v>
      </c>
      <c r="C18" s="124" t="s">
        <v>95</v>
      </c>
      <c r="D18" s="122" t="s">
        <v>115</v>
      </c>
      <c r="E18" s="126"/>
    </row>
    <row r="19" spans="1:5" ht="12.75" x14ac:dyDescent="0.25">
      <c r="A19" s="121">
        <v>17</v>
      </c>
      <c r="B19" s="122">
        <v>17</v>
      </c>
      <c r="C19" s="122" t="s">
        <v>96</v>
      </c>
      <c r="D19" s="122" t="s">
        <v>116</v>
      </c>
      <c r="E19" s="126"/>
    </row>
    <row r="20" spans="1:5" ht="25.5" x14ac:dyDescent="0.25">
      <c r="A20" s="121">
        <v>18</v>
      </c>
      <c r="B20" s="122">
        <v>18</v>
      </c>
      <c r="C20" s="122" t="s">
        <v>97</v>
      </c>
      <c r="D20" s="122" t="s">
        <v>117</v>
      </c>
      <c r="E20" s="126"/>
    </row>
    <row r="21" spans="1:5" ht="12.75" x14ac:dyDescent="0.25">
      <c r="A21" s="121">
        <v>19</v>
      </c>
      <c r="B21" s="122">
        <v>19</v>
      </c>
      <c r="C21" s="122" t="s">
        <v>98</v>
      </c>
      <c r="D21" s="122" t="s">
        <v>118</v>
      </c>
      <c r="E21" s="126"/>
    </row>
    <row r="22" spans="1:5" ht="12.75" x14ac:dyDescent="0.25">
      <c r="B22" s="122">
        <v>20</v>
      </c>
      <c r="C22" s="122" t="s">
        <v>99</v>
      </c>
      <c r="D22" s="127" t="s">
        <v>300</v>
      </c>
      <c r="E22" s="127"/>
    </row>
    <row r="23" spans="1:5" ht="12.75" x14ac:dyDescent="0.25">
      <c r="B23" s="122">
        <v>21</v>
      </c>
      <c r="C23" s="122" t="s">
        <v>322</v>
      </c>
      <c r="D23" s="127"/>
      <c r="E23" s="127"/>
    </row>
    <row r="24" spans="1:5" ht="13.5" thickBot="1" x14ac:dyDescent="0.3">
      <c r="B24" s="122">
        <v>22</v>
      </c>
      <c r="C24" s="128"/>
      <c r="D24" s="128"/>
      <c r="E24" s="128"/>
    </row>
  </sheetData>
  <mergeCells count="1">
    <mergeCell ref="A1:E1"/>
  </mergeCells>
  <pageMargins left="0.25" right="0.25" top="0.75" bottom="0.75" header="0.3" footer="0.3"/>
  <pageSetup paperSize="8"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view="pageBreakPreview" zoomScale="90" zoomScaleNormal="120" zoomScaleSheetLayoutView="90" workbookViewId="0">
      <pane xSplit="2" ySplit="3" topLeftCell="C4" activePane="bottomRight" state="frozen"/>
      <selection activeCell="E1" sqref="E1"/>
      <selection pane="topRight" activeCell="E1" sqref="E1"/>
      <selection pane="bottomLeft" activeCell="E1" sqref="E1"/>
      <selection pane="bottomRight" activeCell="E1" sqref="E1"/>
    </sheetView>
  </sheetViews>
  <sheetFormatPr defaultRowHeight="15" x14ac:dyDescent="0.25"/>
  <cols>
    <col min="1" max="1" width="7.28515625" style="8" customWidth="1"/>
    <col min="2" max="2" width="32" style="7" customWidth="1"/>
    <col min="3" max="3" width="49.7109375" style="7" customWidth="1"/>
    <col min="4" max="4" width="47.85546875" style="7" customWidth="1"/>
    <col min="5" max="16384" width="9.140625" style="7"/>
  </cols>
  <sheetData>
    <row r="1" spans="1:4" x14ac:dyDescent="0.25">
      <c r="A1" s="268" t="s">
        <v>176</v>
      </c>
      <c r="B1" s="268"/>
      <c r="C1" s="268"/>
      <c r="D1" s="268"/>
    </row>
    <row r="2" spans="1:4" x14ac:dyDescent="0.25">
      <c r="A2" s="269"/>
      <c r="B2" s="269"/>
      <c r="C2" s="269"/>
      <c r="D2" s="269"/>
    </row>
    <row r="3" spans="1:4" s="14" customFormat="1" ht="30.75" customHeight="1" x14ac:dyDescent="0.25">
      <c r="A3" s="16" t="s">
        <v>86</v>
      </c>
      <c r="B3" s="13" t="s">
        <v>308</v>
      </c>
      <c r="C3" s="13" t="s">
        <v>130</v>
      </c>
      <c r="D3" s="13" t="s">
        <v>307</v>
      </c>
    </row>
    <row r="4" spans="1:4" s="14" customFormat="1" ht="38.25" x14ac:dyDescent="0.25">
      <c r="A4" s="129">
        <v>1</v>
      </c>
      <c r="B4" s="88" t="s">
        <v>299</v>
      </c>
      <c r="C4" s="88"/>
      <c r="D4" s="88"/>
    </row>
    <row r="5" spans="1:4" ht="25.5" x14ac:dyDescent="0.25">
      <c r="A5" s="129">
        <v>2</v>
      </c>
      <c r="B5" s="88" t="s">
        <v>125</v>
      </c>
      <c r="C5" s="88" t="s">
        <v>137</v>
      </c>
      <c r="D5" s="88" t="s">
        <v>133</v>
      </c>
    </row>
    <row r="6" spans="1:4" ht="38.25" x14ac:dyDescent="0.25">
      <c r="A6" s="129">
        <v>3</v>
      </c>
      <c r="B6" s="88" t="s">
        <v>126</v>
      </c>
      <c r="C6" s="88" t="s">
        <v>138</v>
      </c>
      <c r="D6" s="88" t="s">
        <v>134</v>
      </c>
    </row>
    <row r="7" spans="1:4" ht="25.5" x14ac:dyDescent="0.25">
      <c r="A7" s="129">
        <v>4</v>
      </c>
      <c r="B7" s="88" t="s">
        <v>127</v>
      </c>
      <c r="C7" s="88" t="s">
        <v>141</v>
      </c>
      <c r="D7" s="88" t="s">
        <v>135</v>
      </c>
    </row>
    <row r="8" spans="1:4" ht="78" customHeight="1" x14ac:dyDescent="0.25">
      <c r="A8" s="129">
        <v>5</v>
      </c>
      <c r="B8" s="88" t="s">
        <v>94</v>
      </c>
      <c r="C8" s="88" t="s">
        <v>140</v>
      </c>
      <c r="D8" s="88" t="s">
        <v>136</v>
      </c>
    </row>
    <row r="9" spans="1:4" ht="63.75" x14ac:dyDescent="0.25">
      <c r="A9" s="129">
        <v>6</v>
      </c>
      <c r="B9" s="88" t="s">
        <v>301</v>
      </c>
      <c r="C9" s="88" t="s">
        <v>139</v>
      </c>
      <c r="D9" s="88"/>
    </row>
  </sheetData>
  <sheetProtection algorithmName="SHA-512" hashValue="vf38+SWvQSngggsMuAtH9nc+gXzFxEc0uaxEi1leuDS/1tSioZ4gpAAGD4avjOVG2YbLca1mdzxwoVelJPJbsQ==" saltValue="f/FPqvW5epOXHEAWFQaZGA==" spinCount="100000" sheet="1" objects="1" scenarios="1"/>
  <mergeCells count="1">
    <mergeCell ref="A1:D2"/>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8</vt:i4>
      </vt:variant>
    </vt:vector>
  </HeadingPairs>
  <TitlesOfParts>
    <vt:vector size="18" baseType="lpstr">
      <vt:lpstr>Требования</vt:lpstr>
      <vt:lpstr>Критерии оценки</vt:lpstr>
      <vt:lpstr>Критерии оценки </vt:lpstr>
      <vt:lpstr>Формулы</vt:lpstr>
      <vt:lpstr>Табл. №1 (вес критериев)</vt:lpstr>
      <vt:lpstr>Услуги ПХ</vt:lpstr>
      <vt:lpstr>Услуги НПХ</vt:lpstr>
      <vt:lpstr>Признаки РЕМОНТ</vt:lpstr>
      <vt:lpstr>Признаки Строительство</vt:lpstr>
      <vt:lpstr>Термины</vt:lpstr>
      <vt:lpstr>Требования!_Toc4144935</vt:lpstr>
      <vt:lpstr>'Критерии оценки'!Область_печати</vt:lpstr>
      <vt:lpstr>'Критерии оценки '!Область_печати</vt:lpstr>
      <vt:lpstr>'Признаки РЕМОНТ'!Область_печати</vt:lpstr>
      <vt:lpstr>'Табл. №1 (вес критериев)'!Область_печати</vt:lpstr>
      <vt:lpstr>Термины!Область_печати</vt:lpstr>
      <vt:lpstr>'Услуги НПХ'!Область_печати</vt:lpstr>
      <vt:lpstr>'Услуги ПХ'!Область_печати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admins</cp:lastModifiedBy>
  <cp:lastPrinted>2020-03-11T01:26:38Z</cp:lastPrinted>
  <dcterms:created xsi:type="dcterms:W3CDTF">2019-03-24T09:28:14Z</dcterms:created>
  <dcterms:modified xsi:type="dcterms:W3CDTF">2022-10-05T05:35:53Z</dcterms:modified>
</cp:coreProperties>
</file>